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E8A09BB5-D894-4E65-9DB8-4E78D0AA9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h Qtr Non-Lif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2" l="1"/>
  <c r="U67" i="2"/>
  <c r="U48" i="2"/>
  <c r="U7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C82" i="2"/>
  <c r="D82" i="2"/>
  <c r="E82" i="2"/>
  <c r="F82" i="2"/>
  <c r="G82" i="2"/>
  <c r="U82" i="2" s="1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C80" i="2"/>
  <c r="U49" i="2"/>
  <c r="U50" i="2"/>
  <c r="U51" i="2"/>
  <c r="U52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8" i="2"/>
  <c r="U69" i="2"/>
  <c r="U70" i="2"/>
  <c r="U72" i="2"/>
  <c r="U73" i="2"/>
  <c r="U74" i="2"/>
  <c r="U75" i="2"/>
  <c r="U76" i="2"/>
  <c r="U77" i="2"/>
  <c r="U78" i="2"/>
  <c r="U79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40" i="2"/>
  <c r="U10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C38" i="2"/>
  <c r="U83" i="2" l="1"/>
  <c r="W83" i="2" s="1"/>
  <c r="U81" i="2"/>
  <c r="W81" i="2" s="1"/>
  <c r="U41" i="2"/>
  <c r="W41" i="2" s="1"/>
  <c r="U39" i="2"/>
  <c r="W39" i="2" s="1"/>
  <c r="U80" i="2"/>
  <c r="W80" i="2" s="1"/>
  <c r="W82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</calcChain>
</file>

<file path=xl/sharedStrings.xml><?xml version="1.0" encoding="utf-8"?>
<sst xmlns="http://schemas.openxmlformats.org/spreadsheetml/2006/main" count="135" uniqueCount="56">
  <si>
    <t>Quarterly Province wise, Company wise Non-life Insurance Policies, Premium and Claim Details</t>
  </si>
  <si>
    <t>Amount in Lakh</t>
  </si>
  <si>
    <t>Provinces</t>
  </si>
  <si>
    <t>Indicators</t>
  </si>
  <si>
    <t>Himalayan Everest Insurance Ltd.</t>
  </si>
  <si>
    <t>IGI Prudential Insurance Ltd.</t>
  </si>
  <si>
    <t>National Insurance Company Ltd.</t>
  </si>
  <si>
    <t>Neco Insurance Ltd.</t>
  </si>
  <si>
    <t>Nepal Insurance Company Ltd.</t>
  </si>
  <si>
    <t>NLG Insurance Company Ltd.</t>
  </si>
  <si>
    <t>Prabhu Insurance Ltd.</t>
  </si>
  <si>
    <t>Rastriya Beema Company Ltd.</t>
  </si>
  <si>
    <t>Sagarmatha Lumbini Insurance Company Ltd.</t>
  </si>
  <si>
    <t>Sanima GIC Insurance Ltd.</t>
  </si>
  <si>
    <t>Shikhar Insurance Company Ltd.</t>
  </si>
  <si>
    <t>Siddhartha Premier Insurance Ltd.</t>
  </si>
  <si>
    <t>The Oriental Insurance Company Ltd.</t>
  </si>
  <si>
    <t>United Ajod Insurance Ltd.</t>
  </si>
  <si>
    <t>Nepal Micro Insurance Company Ltd.</t>
  </si>
  <si>
    <t>Protective Micro Insurance Ltd</t>
  </si>
  <si>
    <t>Star Micro Insurance Company Limited</t>
  </si>
  <si>
    <t>Trust Micro Insurance Limited</t>
  </si>
  <si>
    <t>Percentage Change</t>
  </si>
  <si>
    <t>Koshi</t>
  </si>
  <si>
    <t xml:space="preserve"> Number of Issued Policy</t>
  </si>
  <si>
    <t xml:space="preserve"> Gross Premium Income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</si>
  <si>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</si>
  <si>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</si>
  <si>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</si>
  <si>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</si>
  <si>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</si>
  <si>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</si>
  <si>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</si>
  <si>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</si>
  <si>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Policy</t>
  </si>
  <si>
    <t>Total Sum of Gross Premium Income</t>
  </si>
  <si>
    <t>Total Sum of Number of Gross Claim Paid</t>
  </si>
  <si>
    <t>Total Sum of Amount of Gross Claim Paid</t>
  </si>
  <si>
    <t>Quarterly Portfolio wise, Company wise Non-life Insurance Policies, Premium and Claim Details</t>
  </si>
  <si>
    <t>Portfolio</t>
  </si>
  <si>
    <t>Agriculture Insurance Policy</t>
  </si>
  <si>
    <t xml:space="preserve"> Number Of Issued Policy</t>
  </si>
  <si>
    <t xml:space="preserve"> Number Of Gross Claim Paid</t>
  </si>
  <si>
    <t xml:space="preserve"> Amount Of Gross Claim Paid</t>
  </si>
  <si>
    <t>Aviation Insurance Policy</t>
  </si>
  <si>
    <t>Engineering and Construction Insurance Policy</t>
  </si>
  <si>
    <t>Marine Insurance Policy</t>
  </si>
  <si>
    <t>Micro Insurance Policy</t>
  </si>
  <si>
    <t>Miscellaneous</t>
  </si>
  <si>
    <t>Motor Insurance Policy</t>
  </si>
  <si>
    <t>Property Insurance Policy</t>
  </si>
  <si>
    <t xml:space="preserve">Grand Total(FY 2081/82, as on Q4) </t>
  </si>
  <si>
    <t xml:space="preserve">Grand Total (FY 2080/81, as on Q4) </t>
  </si>
  <si>
    <t xml:space="preserve">Grand Total (FY 2081/82, as on Q4) </t>
  </si>
  <si>
    <t xml:space="preserve">FY 2081/82, Up to 4th Quarter </t>
  </si>
  <si>
    <t xml:space="preserve">FY 2081/82,Up to 4th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</si>
</sst>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11" xfId="0" applyFont="1" applyBorder="1" applyProtection="1">
      <protection locked="0"/>
    </xf>
    <xf numFmtId="164" fontId="0" fillId="0" borderId="12" xfId="1" applyNumberFormat="1" applyFont="1" applyBorder="1" applyProtection="1">
      <protection locked="0" hidden="1"/>
    </xf>
    <xf numFmtId="0" fontId="0" fillId="3" borderId="12" xfId="0" applyFill="1" applyBorder="1" applyProtection="1">
      <protection locked="0"/>
    </xf>
    <xf numFmtId="43" fontId="0" fillId="3" borderId="12" xfId="1" applyFont="1" applyFill="1" applyBorder="1" applyProtection="1">
      <protection locked="0"/>
    </xf>
    <xf numFmtId="43" fontId="0" fillId="3" borderId="14" xfId="1" applyFont="1" applyFill="1" applyBorder="1" applyProtection="1">
      <protection locked="0"/>
    </xf>
    <xf numFmtId="43" fontId="0" fillId="3" borderId="15" xfId="1" applyFont="1" applyFill="1" applyBorder="1" applyProtection="1">
      <protection locked="0"/>
    </xf>
    <xf numFmtId="43" fontId="6" fillId="3" borderId="16" xfId="1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6" xfId="0" applyFont="1" applyBorder="1" applyProtection="1">
      <protection locked="0"/>
    </xf>
    <xf numFmtId="0" fontId="0" fillId="3" borderId="17" xfId="0" applyFill="1" applyBorder="1" applyProtection="1">
      <protection locked="0"/>
    </xf>
    <xf numFmtId="43" fontId="0" fillId="3" borderId="17" xfId="1" applyFont="1" applyFill="1" applyBorder="1" applyProtection="1">
      <protection locked="0"/>
    </xf>
    <xf numFmtId="43" fontId="0" fillId="3" borderId="18" xfId="1" applyFont="1" applyFill="1" applyBorder="1" applyProtection="1">
      <protection locked="0"/>
    </xf>
    <xf numFmtId="43" fontId="0" fillId="3" borderId="19" xfId="1" applyFont="1" applyFill="1" applyBorder="1" applyProtection="1">
      <protection locked="0"/>
    </xf>
    <xf numFmtId="43" fontId="0" fillId="3" borderId="20" xfId="1" applyFont="1" applyFill="1" applyBorder="1" applyProtection="1">
      <protection locked="0"/>
    </xf>
    <xf numFmtId="43" fontId="6" fillId="3" borderId="21" xfId="1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6" fillId="0" borderId="24" xfId="0" applyFont="1" applyBorder="1" applyProtection="1">
      <protection locked="0"/>
    </xf>
    <xf numFmtId="43" fontId="0" fillId="0" borderId="0" xfId="0" applyNumberFormat="1" applyProtection="1">
      <protection locked="0"/>
    </xf>
    <xf numFmtId="0" fontId="0" fillId="3" borderId="18" xfId="0" applyFill="1" applyBorder="1" applyProtection="1">
      <protection locked="0"/>
    </xf>
    <xf numFmtId="43" fontId="0" fillId="3" borderId="26" xfId="1" applyFont="1" applyFill="1" applyBorder="1" applyProtection="1">
      <protection locked="0"/>
    </xf>
    <xf numFmtId="0" fontId="0" fillId="0" borderId="29" xfId="0" applyBorder="1" applyProtection="1">
      <protection locked="0"/>
    </xf>
    <xf numFmtId="0" fontId="0" fillId="3" borderId="32" xfId="0" applyFill="1" applyBorder="1" applyProtection="1">
      <protection locked="0"/>
    </xf>
    <xf numFmtId="0" fontId="0" fillId="0" borderId="32" xfId="0" applyBorder="1" applyProtection="1">
      <protection locked="0"/>
    </xf>
    <xf numFmtId="0" fontId="0" fillId="3" borderId="35" xfId="0" applyFill="1" applyBorder="1" applyProtection="1">
      <protection locked="0"/>
    </xf>
    <xf numFmtId="0" fontId="3" fillId="0" borderId="0" xfId="0" applyFont="1" applyProtection="1">
      <protection locked="0"/>
    </xf>
    <xf numFmtId="0" fontId="4" fillId="0" borderId="36" xfId="0" applyFont="1" applyBorder="1" applyProtection="1"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164" fontId="8" fillId="4" borderId="38" xfId="1" applyNumberFormat="1" applyFont="1" applyFill="1" applyBorder="1" applyAlignment="1" applyProtection="1">
      <alignment horizontal="center" vertical="center"/>
      <protection locked="0" hidden="1"/>
    </xf>
    <xf numFmtId="43" fontId="6" fillId="3" borderId="12" xfId="1" applyFont="1" applyFill="1" applyBorder="1" applyProtection="1">
      <protection locked="0"/>
    </xf>
    <xf numFmtId="0" fontId="6" fillId="0" borderId="12" xfId="0" applyFont="1" applyBorder="1" applyProtection="1">
      <protection locked="0"/>
    </xf>
    <xf numFmtId="43" fontId="6" fillId="3" borderId="18" xfId="1" applyFont="1" applyFill="1" applyBorder="1" applyProtection="1"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6" fillId="3" borderId="30" xfId="0" applyFont="1" applyFill="1" applyBorder="1" applyAlignment="1" applyProtection="1">
      <alignment horizontal="left"/>
      <protection locked="0"/>
    </xf>
    <xf numFmtId="0" fontId="6" fillId="3" borderId="31" xfId="0" applyFont="1" applyFill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6" fillId="3" borderId="33" xfId="0" applyFont="1" applyFill="1" applyBorder="1" applyAlignment="1" applyProtection="1">
      <alignment horizontal="left"/>
      <protection locked="0"/>
    </xf>
    <xf numFmtId="0" fontId="6" fillId="3" borderId="34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left"/>
      <protection locked="0"/>
    </xf>
    <xf numFmtId="0" fontId="6" fillId="0" borderId="30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133350</xdr:rowOff>
    </xdr:from>
    <xdr:to>
      <xdr:col>12</xdr:col>
      <xdr:colOff>320675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6532B-DC64-44E6-9DD5-7B25AF74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33350"/>
          <a:ext cx="33972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4131-8812-45EB-BAEE-FCAFBD56CF44}">
  <dimension ref="A6:Z89"/>
  <sheetViews>
    <sheetView tabSelected="1" view="pageBreakPreview" topLeftCell="H1" zoomScale="96" zoomScaleNormal="90" zoomScaleSheetLayoutView="96" workbookViewId="0">
      <selection activeCell="U55" sqref="U55"/>
    </sheetView>
  </sheetViews>
  <sheetFormatPr defaultRowHeight="15" x14ac:dyDescent="0.25"/>
  <cols>
    <col min="1" max="1" width="19.140625" style="1" bestFit="1" customWidth="1"/>
    <col min="2" max="2" width="28" style="1" bestFit="1" customWidth="1"/>
    <col min="3" max="3" width="17.7109375" style="1" bestFit="1" customWidth="1"/>
    <col min="4" max="4" width="14.85546875" style="1" bestFit="1" customWidth="1"/>
    <col min="5" max="5" width="14" style="1" bestFit="1" customWidth="1"/>
    <col min="6" max="6" width="14.42578125" style="1" bestFit="1" customWidth="1"/>
    <col min="7" max="8" width="14.85546875" style="1" bestFit="1" customWidth="1"/>
    <col min="9" max="9" width="14" style="1" bestFit="1" customWidth="1"/>
    <col min="10" max="10" width="13" style="1" bestFit="1" customWidth="1"/>
    <col min="11" max="11" width="15.42578125" style="1" bestFit="1" customWidth="1"/>
    <col min="12" max="12" width="14" style="1" bestFit="1" customWidth="1"/>
    <col min="13" max="13" width="15.42578125" style="1" bestFit="1" customWidth="1"/>
    <col min="14" max="16" width="14.85546875" style="1" bestFit="1" customWidth="1"/>
    <col min="17" max="17" width="13" style="1" bestFit="1" customWidth="1"/>
    <col min="18" max="18" width="13.42578125" style="1" bestFit="1" customWidth="1"/>
    <col min="19" max="19" width="11.85546875" style="1" bestFit="1" customWidth="1"/>
    <col min="20" max="20" width="16.140625" style="1" bestFit="1" customWidth="1"/>
    <col min="21" max="21" width="16.140625" style="1" customWidth="1"/>
    <col min="22" max="22" width="19.7109375" style="1" bestFit="1" customWidth="1"/>
    <col min="23" max="23" width="15" style="1" bestFit="1" customWidth="1"/>
    <col min="24" max="24" width="9.140625" style="1"/>
    <col min="25" max="25" width="13.28515625" style="1" bestFit="1" customWidth="1"/>
    <col min="26" max="26" width="11.140625" style="1" bestFit="1" customWidth="1"/>
    <col min="27" max="16384" width="9.140625" style="1"/>
  </cols>
  <sheetData>
    <row r="6" spans="1:26" ht="20.25" x14ac:dyDescent="0.3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6" x14ac:dyDescent="0.25">
      <c r="A7" s="53" t="s">
        <v>54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6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1</v>
      </c>
      <c r="W8" s="2"/>
    </row>
    <row r="9" spans="1:26" s="9" customFormat="1" ht="57.75" thickBot="1" x14ac:dyDescent="0.3">
      <c r="A9" s="3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4" t="s">
        <v>19</v>
      </c>
      <c r="S9" s="4" t="s">
        <v>20</v>
      </c>
      <c r="T9" s="5" t="s">
        <v>21</v>
      </c>
      <c r="U9" s="6" t="s">
        <v>51</v>
      </c>
      <c r="V9" s="7" t="s">
        <v>52</v>
      </c>
      <c r="W9" s="8" t="s">
        <v>22</v>
      </c>
    </row>
    <row r="10" spans="1:26" x14ac:dyDescent="0.25">
      <c r="A10" s="54" t="s">
        <v>23</v>
      </c>
      <c r="B10" s="10" t="s">
        <v>24</v>
      </c>
      <c r="C10" s="10">
        <v>40693</v>
      </c>
      <c r="D10" s="10">
        <v>23881</v>
      </c>
      <c r="E10" s="10">
        <v>1501</v>
      </c>
      <c r="F10" s="10">
        <v>38587</v>
      </c>
      <c r="G10" s="10">
        <v>23990</v>
      </c>
      <c r="H10" s="10">
        <v>28306</v>
      </c>
      <c r="I10" s="10">
        <v>15698</v>
      </c>
      <c r="J10" s="10">
        <v>23743</v>
      </c>
      <c r="K10" s="10">
        <v>40697</v>
      </c>
      <c r="L10" s="10">
        <v>19289</v>
      </c>
      <c r="M10" s="10">
        <v>29242</v>
      </c>
      <c r="N10" s="10">
        <v>27967</v>
      </c>
      <c r="O10" s="10">
        <v>8149</v>
      </c>
      <c r="P10" s="10">
        <v>36998</v>
      </c>
      <c r="Q10" s="10">
        <v>14854</v>
      </c>
      <c r="R10" s="10">
        <v>24057</v>
      </c>
      <c r="S10" s="10">
        <v>15320</v>
      </c>
      <c r="T10" s="11">
        <v>12426</v>
      </c>
      <c r="U10" s="12">
        <f>SUM(C10:T10)</f>
        <v>425398</v>
      </c>
      <c r="V10" s="13">
        <v>381126</v>
      </c>
      <c r="W10" s="14">
        <f>(U10-V10)/V10*100</f>
        <v>11.616105959708863</v>
      </c>
    </row>
    <row r="11" spans="1:26" x14ac:dyDescent="0.25">
      <c r="A11" s="55"/>
      <c r="B11" s="15" t="s">
        <v>25</v>
      </c>
      <c r="C11" s="16">
        <v>2845.0304554999971</v>
      </c>
      <c r="D11" s="16">
        <v>2500.6597300999997</v>
      </c>
      <c r="E11" s="16">
        <v>1640.8545687000014</v>
      </c>
      <c r="F11" s="16">
        <v>3641.2366987000055</v>
      </c>
      <c r="G11" s="16">
        <v>1972.9866610000001</v>
      </c>
      <c r="H11" s="16">
        <v>3263.4308090000031</v>
      </c>
      <c r="I11" s="16">
        <v>1386.5766351000002</v>
      </c>
      <c r="J11" s="16">
        <v>286.08143610000008</v>
      </c>
      <c r="K11" s="16">
        <v>4875.7001974999966</v>
      </c>
      <c r="L11" s="16">
        <v>2268.2350812999989</v>
      </c>
      <c r="M11" s="16">
        <v>4851.8787830999972</v>
      </c>
      <c r="N11" s="16">
        <v>3750.8159034999994</v>
      </c>
      <c r="O11" s="16">
        <v>2598.8195921999995</v>
      </c>
      <c r="P11" s="16">
        <v>2320.6374621</v>
      </c>
      <c r="Q11" s="16">
        <v>319.16955320000011</v>
      </c>
      <c r="R11" s="16">
        <v>608.96998439999982</v>
      </c>
      <c r="S11" s="16">
        <v>345.01784799999984</v>
      </c>
      <c r="T11" s="17">
        <v>288.20724300000006</v>
      </c>
      <c r="U11" s="18">
        <f t="shared" ref="U11:U41" si="0">SUM(C11:T11)</f>
        <v>39764.3086425</v>
      </c>
      <c r="V11" s="19">
        <v>35645.197675999996</v>
      </c>
      <c r="W11" s="14">
        <f t="shared" ref="W11:W37" si="1">(U11-V11)/V11*100</f>
        <v>11.555865123658473</v>
      </c>
    </row>
    <row r="12" spans="1:26" x14ac:dyDescent="0.25">
      <c r="A12" s="55"/>
      <c r="B12" s="20" t="s">
        <v>26</v>
      </c>
      <c r="C12" s="20">
        <v>696</v>
      </c>
      <c r="D12" s="20">
        <v>1183</v>
      </c>
      <c r="E12" s="20">
        <v>241</v>
      </c>
      <c r="F12" s="20">
        <v>1651</v>
      </c>
      <c r="G12" s="20">
        <v>585</v>
      </c>
      <c r="H12" s="20">
        <v>909</v>
      </c>
      <c r="I12" s="20">
        <v>248</v>
      </c>
      <c r="J12" s="20">
        <v>48</v>
      </c>
      <c r="K12" s="20">
        <v>1577</v>
      </c>
      <c r="L12" s="20">
        <v>662</v>
      </c>
      <c r="M12" s="20">
        <v>910</v>
      </c>
      <c r="N12" s="20">
        <v>852</v>
      </c>
      <c r="O12" s="20">
        <v>1385</v>
      </c>
      <c r="P12" s="20">
        <v>787</v>
      </c>
      <c r="Q12" s="20">
        <v>40</v>
      </c>
      <c r="R12" s="20">
        <v>115</v>
      </c>
      <c r="S12" s="20">
        <v>2</v>
      </c>
      <c r="T12" s="21">
        <v>16</v>
      </c>
      <c r="U12" s="22">
        <f t="shared" si="0"/>
        <v>11907</v>
      </c>
      <c r="V12" s="23">
        <v>13327</v>
      </c>
      <c r="W12" s="14">
        <f t="shared" si="1"/>
        <v>-10.655061154048173</v>
      </c>
    </row>
    <row r="13" spans="1:26" ht="15.75" thickBot="1" x14ac:dyDescent="0.3">
      <c r="A13" s="55"/>
      <c r="B13" s="24" t="s">
        <v>27</v>
      </c>
      <c r="C13" s="25">
        <v>1143.5009786999999</v>
      </c>
      <c r="D13" s="25">
        <v>1062.9074159000002</v>
      </c>
      <c r="E13" s="25">
        <v>1706.9783853000006</v>
      </c>
      <c r="F13" s="25">
        <v>1516.6925750999999</v>
      </c>
      <c r="G13" s="25">
        <v>758.32278320000012</v>
      </c>
      <c r="H13" s="25">
        <v>1243.0595048000002</v>
      </c>
      <c r="I13" s="25">
        <v>480.93544000000003</v>
      </c>
      <c r="J13" s="25">
        <v>40.028041699999996</v>
      </c>
      <c r="K13" s="25">
        <v>3349.5078066999999</v>
      </c>
      <c r="L13" s="25">
        <v>838.73650600000008</v>
      </c>
      <c r="M13" s="25">
        <v>3025.196132900001</v>
      </c>
      <c r="N13" s="25">
        <v>2520.4173549000002</v>
      </c>
      <c r="O13" s="25">
        <v>2314.7036564000005</v>
      </c>
      <c r="P13" s="25">
        <v>1475.9674112000002</v>
      </c>
      <c r="Q13" s="25">
        <v>30.818390000000001</v>
      </c>
      <c r="R13" s="26">
        <v>104.04668289999999</v>
      </c>
      <c r="S13" s="26">
        <v>0.15820000000000001</v>
      </c>
      <c r="T13" s="27">
        <v>14.087827300000002</v>
      </c>
      <c r="U13" s="28">
        <f t="shared" si="0"/>
        <v>21626.065093000005</v>
      </c>
      <c r="V13" s="29">
        <v>20014.707821700002</v>
      </c>
      <c r="W13" s="14">
        <f t="shared" si="1"/>
        <v>8.0508658215483173</v>
      </c>
    </row>
    <row r="14" spans="1:26" x14ac:dyDescent="0.25">
      <c r="A14" s="54" t="s">
        <v>28</v>
      </c>
      <c r="B14" s="10" t="s">
        <v>24</v>
      </c>
      <c r="C14" s="10">
        <v>26123</v>
      </c>
      <c r="D14" s="10">
        <v>18645</v>
      </c>
      <c r="E14" s="10">
        <v>6260</v>
      </c>
      <c r="F14" s="10">
        <v>26792</v>
      </c>
      <c r="G14" s="10">
        <v>24054</v>
      </c>
      <c r="H14" s="10">
        <v>23143</v>
      </c>
      <c r="I14" s="10">
        <v>3462</v>
      </c>
      <c r="J14" s="10">
        <v>46180</v>
      </c>
      <c r="K14" s="10">
        <v>29356</v>
      </c>
      <c r="L14" s="10">
        <v>14028</v>
      </c>
      <c r="M14" s="10">
        <v>18035</v>
      </c>
      <c r="N14" s="10">
        <v>39145</v>
      </c>
      <c r="O14" s="10">
        <v>1781</v>
      </c>
      <c r="P14" s="10">
        <v>55345</v>
      </c>
      <c r="Q14" s="10">
        <v>1896</v>
      </c>
      <c r="R14" s="30">
        <v>8840</v>
      </c>
      <c r="S14" s="30">
        <v>12790</v>
      </c>
      <c r="T14" s="31">
        <v>2468</v>
      </c>
      <c r="U14" s="22">
        <f t="shared" si="0"/>
        <v>358343</v>
      </c>
      <c r="V14" s="32">
        <v>322954</v>
      </c>
      <c r="W14" s="14">
        <f t="shared" si="1"/>
        <v>10.957907318070067</v>
      </c>
    </row>
    <row r="15" spans="1:26" x14ac:dyDescent="0.25">
      <c r="A15" s="55"/>
      <c r="B15" s="15" t="s">
        <v>25</v>
      </c>
      <c r="C15" s="16">
        <v>1843.4465822000006</v>
      </c>
      <c r="D15" s="16">
        <v>2180.4175290000007</v>
      </c>
      <c r="E15" s="16">
        <v>2143.5186637000002</v>
      </c>
      <c r="F15" s="16">
        <v>2838.8189549000008</v>
      </c>
      <c r="G15" s="16">
        <v>2451.2311371000019</v>
      </c>
      <c r="H15" s="16">
        <v>1841.6478353000016</v>
      </c>
      <c r="I15" s="16">
        <v>414.45264209999976</v>
      </c>
      <c r="J15" s="16">
        <v>335.8465025000001</v>
      </c>
      <c r="K15" s="16">
        <v>4059.2652508999981</v>
      </c>
      <c r="L15" s="16">
        <v>2095.7858045999992</v>
      </c>
      <c r="M15" s="16">
        <v>2338.5476209999988</v>
      </c>
      <c r="N15" s="16">
        <v>3585.5091382000028</v>
      </c>
      <c r="O15" s="16">
        <v>884.20804359999988</v>
      </c>
      <c r="P15" s="16">
        <v>2096.6551487000002</v>
      </c>
      <c r="Q15" s="16">
        <v>56.161108700000014</v>
      </c>
      <c r="R15" s="16">
        <v>233.86486819999996</v>
      </c>
      <c r="S15" s="16">
        <v>358.48360310000027</v>
      </c>
      <c r="T15" s="17">
        <v>64.035753499999998</v>
      </c>
      <c r="U15" s="18">
        <f t="shared" si="0"/>
        <v>29821.896187300004</v>
      </c>
      <c r="V15" s="19">
        <v>26606.840786499997</v>
      </c>
      <c r="W15" s="14">
        <f t="shared" si="1"/>
        <v>12.083566878903147</v>
      </c>
      <c r="Z15" s="33"/>
    </row>
    <row r="16" spans="1:26" x14ac:dyDescent="0.25">
      <c r="A16" s="55"/>
      <c r="B16" s="20" t="s">
        <v>26</v>
      </c>
      <c r="C16" s="20">
        <v>637</v>
      </c>
      <c r="D16" s="20">
        <v>754</v>
      </c>
      <c r="E16" s="20">
        <v>489</v>
      </c>
      <c r="F16" s="20">
        <v>536</v>
      </c>
      <c r="G16" s="20">
        <v>508</v>
      </c>
      <c r="H16" s="20">
        <v>836</v>
      </c>
      <c r="I16" s="20">
        <v>53</v>
      </c>
      <c r="J16" s="20">
        <v>22</v>
      </c>
      <c r="K16" s="20">
        <v>1254</v>
      </c>
      <c r="L16" s="20">
        <v>579</v>
      </c>
      <c r="M16" s="20">
        <v>729</v>
      </c>
      <c r="N16" s="20">
        <v>1053</v>
      </c>
      <c r="O16" s="20">
        <v>123</v>
      </c>
      <c r="P16" s="20">
        <v>546</v>
      </c>
      <c r="Q16" s="20">
        <v>14</v>
      </c>
      <c r="R16" s="20">
        <v>31</v>
      </c>
      <c r="S16" s="20">
        <v>8</v>
      </c>
      <c r="T16" s="21">
        <v>7</v>
      </c>
      <c r="U16" s="22">
        <f t="shared" si="0"/>
        <v>8179</v>
      </c>
      <c r="V16" s="23">
        <v>7254</v>
      </c>
      <c r="W16" s="14">
        <f t="shared" si="1"/>
        <v>12.751585332230494</v>
      </c>
    </row>
    <row r="17" spans="1:23" ht="15.75" thickBot="1" x14ac:dyDescent="0.3">
      <c r="A17" s="56"/>
      <c r="B17" s="34" t="s">
        <v>27</v>
      </c>
      <c r="C17" s="25">
        <v>849.07790799999998</v>
      </c>
      <c r="D17" s="25">
        <v>867.38794409999991</v>
      </c>
      <c r="E17" s="25">
        <v>1127.4559688000002</v>
      </c>
      <c r="F17" s="25">
        <v>942.32629310000016</v>
      </c>
      <c r="G17" s="25">
        <v>1214.9927322000001</v>
      </c>
      <c r="H17" s="25">
        <v>846.9590996999998</v>
      </c>
      <c r="I17" s="25">
        <v>80.635980000000004</v>
      </c>
      <c r="J17" s="25">
        <v>13.372872600000001</v>
      </c>
      <c r="K17" s="25">
        <v>3048.4869721</v>
      </c>
      <c r="L17" s="25">
        <v>787.09461540000018</v>
      </c>
      <c r="M17" s="25">
        <v>1893.7098443</v>
      </c>
      <c r="N17" s="25">
        <v>1751.1400094999999</v>
      </c>
      <c r="O17" s="25">
        <v>465.51813109999989</v>
      </c>
      <c r="P17" s="25">
        <v>1222.8968995</v>
      </c>
      <c r="Q17" s="25">
        <v>6.8536099999999998</v>
      </c>
      <c r="R17" s="25">
        <v>33.421312</v>
      </c>
      <c r="S17" s="25">
        <v>11.482996200000001</v>
      </c>
      <c r="T17" s="27">
        <v>5.7341553000000003</v>
      </c>
      <c r="U17" s="28">
        <f t="shared" si="0"/>
        <v>15168.5473439</v>
      </c>
      <c r="V17" s="29">
        <v>12632.982909399998</v>
      </c>
      <c r="W17" s="14">
        <f t="shared" si="1"/>
        <v>20.070987609848896</v>
      </c>
    </row>
    <row r="18" spans="1:23" x14ac:dyDescent="0.25">
      <c r="A18" s="54" t="s">
        <v>29</v>
      </c>
      <c r="B18" s="10" t="s">
        <v>24</v>
      </c>
      <c r="C18" s="10">
        <v>143582</v>
      </c>
      <c r="D18" s="10">
        <v>111990</v>
      </c>
      <c r="E18" s="10">
        <v>14401</v>
      </c>
      <c r="F18" s="10">
        <v>98953</v>
      </c>
      <c r="G18" s="10">
        <v>60230</v>
      </c>
      <c r="H18" s="10">
        <v>96833</v>
      </c>
      <c r="I18" s="10">
        <v>75277</v>
      </c>
      <c r="J18" s="10">
        <v>33974</v>
      </c>
      <c r="K18" s="10">
        <v>95178</v>
      </c>
      <c r="L18" s="10">
        <v>59893</v>
      </c>
      <c r="M18" s="10">
        <v>180963</v>
      </c>
      <c r="N18" s="10">
        <v>129173</v>
      </c>
      <c r="O18" s="10">
        <v>29578</v>
      </c>
      <c r="P18" s="10">
        <v>98405</v>
      </c>
      <c r="Q18" s="10">
        <v>60732</v>
      </c>
      <c r="R18" s="10">
        <v>36979</v>
      </c>
      <c r="S18" s="10">
        <v>45608</v>
      </c>
      <c r="T18" s="31">
        <v>28406</v>
      </c>
      <c r="U18" s="22">
        <f t="shared" si="0"/>
        <v>1400155</v>
      </c>
      <c r="V18" s="32">
        <v>1281181</v>
      </c>
      <c r="W18" s="14">
        <f t="shared" si="1"/>
        <v>9.286275709677243</v>
      </c>
    </row>
    <row r="19" spans="1:23" x14ac:dyDescent="0.25">
      <c r="A19" s="55"/>
      <c r="B19" s="15" t="s">
        <v>25</v>
      </c>
      <c r="C19" s="16">
        <v>31896.881066499969</v>
      </c>
      <c r="D19" s="16">
        <v>28287.628108299956</v>
      </c>
      <c r="E19" s="16">
        <v>5091.799973199998</v>
      </c>
      <c r="F19" s="16">
        <v>15763.955380400012</v>
      </c>
      <c r="G19" s="16">
        <v>11316.807964300004</v>
      </c>
      <c r="H19" s="16">
        <v>20384.157897400019</v>
      </c>
      <c r="I19" s="16">
        <v>14882.177071199998</v>
      </c>
      <c r="J19" s="16">
        <v>12327.600024000003</v>
      </c>
      <c r="K19" s="16">
        <v>27834.44395710004</v>
      </c>
      <c r="L19" s="16">
        <v>19139.335984700007</v>
      </c>
      <c r="M19" s="16">
        <v>43791.276679499977</v>
      </c>
      <c r="N19" s="16">
        <v>25765.681930300016</v>
      </c>
      <c r="O19" s="16">
        <v>22822.771840699974</v>
      </c>
      <c r="P19" s="16">
        <v>17864.925417300001</v>
      </c>
      <c r="Q19" s="16">
        <v>1708.4147924999997</v>
      </c>
      <c r="R19" s="16">
        <v>1004.3096417000003</v>
      </c>
      <c r="S19" s="16">
        <v>980.37772689999997</v>
      </c>
      <c r="T19" s="17">
        <v>1073.0750312</v>
      </c>
      <c r="U19" s="18">
        <f t="shared" si="0"/>
        <v>301935.62048719998</v>
      </c>
      <c r="V19" s="19">
        <v>276615.87302179995</v>
      </c>
      <c r="W19" s="14">
        <f t="shared" si="1"/>
        <v>9.1533964370166814</v>
      </c>
    </row>
    <row r="20" spans="1:23" x14ac:dyDescent="0.25">
      <c r="A20" s="55"/>
      <c r="B20" s="20" t="s">
        <v>26</v>
      </c>
      <c r="C20" s="20">
        <v>9067</v>
      </c>
      <c r="D20" s="20">
        <v>13859</v>
      </c>
      <c r="E20" s="20">
        <v>782</v>
      </c>
      <c r="F20" s="20">
        <v>5429</v>
      </c>
      <c r="G20" s="20">
        <v>4797</v>
      </c>
      <c r="H20" s="20">
        <v>6336</v>
      </c>
      <c r="I20" s="20">
        <v>8645</v>
      </c>
      <c r="J20" s="20">
        <v>1315</v>
      </c>
      <c r="K20" s="20">
        <v>7213</v>
      </c>
      <c r="L20" s="20">
        <v>5698</v>
      </c>
      <c r="M20" s="20">
        <v>16711</v>
      </c>
      <c r="N20" s="20">
        <v>9162</v>
      </c>
      <c r="O20" s="20">
        <v>3796</v>
      </c>
      <c r="P20" s="20">
        <v>5007</v>
      </c>
      <c r="Q20" s="20">
        <v>543</v>
      </c>
      <c r="R20" s="20">
        <v>383</v>
      </c>
      <c r="S20" s="20">
        <v>16</v>
      </c>
      <c r="T20" s="21">
        <v>149</v>
      </c>
      <c r="U20" s="22">
        <f t="shared" si="0"/>
        <v>98908</v>
      </c>
      <c r="V20" s="23">
        <v>96565</v>
      </c>
      <c r="W20" s="14">
        <f t="shared" si="1"/>
        <v>2.4263449489980844</v>
      </c>
    </row>
    <row r="21" spans="1:23" ht="15.75" thickBot="1" x14ac:dyDescent="0.3">
      <c r="A21" s="56"/>
      <c r="B21" s="34" t="s">
        <v>27</v>
      </c>
      <c r="C21" s="25">
        <v>15003.51323549999</v>
      </c>
      <c r="D21" s="25">
        <v>19365.216193700002</v>
      </c>
      <c r="E21" s="25">
        <v>2074.165294500001</v>
      </c>
      <c r="F21" s="25">
        <v>9973.0909910000046</v>
      </c>
      <c r="G21" s="25">
        <v>6062.5052829999986</v>
      </c>
      <c r="H21" s="25">
        <v>18456.884657300005</v>
      </c>
      <c r="I21" s="25">
        <v>3877.5567688000001</v>
      </c>
      <c r="J21" s="25">
        <v>3001.9514706</v>
      </c>
      <c r="K21" s="25">
        <v>21763.364994299995</v>
      </c>
      <c r="L21" s="25">
        <v>7996.1764082999989</v>
      </c>
      <c r="M21" s="25">
        <v>23854.509441700029</v>
      </c>
      <c r="N21" s="25">
        <v>18301.946556700004</v>
      </c>
      <c r="O21" s="25">
        <v>14771.561965800001</v>
      </c>
      <c r="P21" s="25">
        <v>13647.43554079999</v>
      </c>
      <c r="Q21" s="25">
        <v>404.6635733</v>
      </c>
      <c r="R21" s="25">
        <v>316.15138040000005</v>
      </c>
      <c r="S21" s="25">
        <v>14.943574999999999</v>
      </c>
      <c r="T21" s="27">
        <v>125.2353288</v>
      </c>
      <c r="U21" s="28">
        <f t="shared" si="0"/>
        <v>179010.87265950005</v>
      </c>
      <c r="V21" s="29">
        <v>109748.0081773</v>
      </c>
      <c r="W21" s="14">
        <f t="shared" si="1"/>
        <v>63.110816890913021</v>
      </c>
    </row>
    <row r="22" spans="1:23" x14ac:dyDescent="0.25">
      <c r="A22" s="49" t="s">
        <v>30</v>
      </c>
      <c r="B22" s="10" t="s">
        <v>24</v>
      </c>
      <c r="C22" s="10">
        <v>23641</v>
      </c>
      <c r="D22" s="10">
        <v>35014</v>
      </c>
      <c r="E22" s="10">
        <v>725</v>
      </c>
      <c r="F22" s="10">
        <v>21873</v>
      </c>
      <c r="G22" s="10">
        <v>42728</v>
      </c>
      <c r="H22" s="10">
        <v>14523</v>
      </c>
      <c r="I22" s="10">
        <v>11185</v>
      </c>
      <c r="J22" s="10">
        <v>8547</v>
      </c>
      <c r="K22" s="10">
        <v>40042</v>
      </c>
      <c r="L22" s="10">
        <v>8057</v>
      </c>
      <c r="M22" s="10">
        <v>15259</v>
      </c>
      <c r="N22" s="10">
        <v>27018</v>
      </c>
      <c r="O22" s="10">
        <v>769</v>
      </c>
      <c r="P22" s="10">
        <v>27624</v>
      </c>
      <c r="Q22" s="10">
        <v>14270</v>
      </c>
      <c r="R22" s="10">
        <v>2185</v>
      </c>
      <c r="S22" s="10">
        <v>358</v>
      </c>
      <c r="T22" s="31">
        <v>17904</v>
      </c>
      <c r="U22" s="22">
        <f t="shared" si="0"/>
        <v>311722</v>
      </c>
      <c r="V22" s="32">
        <v>296488</v>
      </c>
      <c r="W22" s="14">
        <f t="shared" si="1"/>
        <v>5.1381506165510915</v>
      </c>
    </row>
    <row r="23" spans="1:23" x14ac:dyDescent="0.25">
      <c r="A23" s="50"/>
      <c r="B23" s="15" t="s">
        <v>25</v>
      </c>
      <c r="C23" s="16">
        <v>1312.2329337999993</v>
      </c>
      <c r="D23" s="16">
        <v>2574.2257989</v>
      </c>
      <c r="E23" s="16">
        <v>236.81921899999998</v>
      </c>
      <c r="F23" s="16">
        <v>1822.8395558999994</v>
      </c>
      <c r="G23" s="16">
        <v>2263.168670099999</v>
      </c>
      <c r="H23" s="16">
        <v>2282.5243787999998</v>
      </c>
      <c r="I23" s="16">
        <v>920.26359620000017</v>
      </c>
      <c r="J23" s="16">
        <v>108.27991250000005</v>
      </c>
      <c r="K23" s="16">
        <v>4023.9998182000022</v>
      </c>
      <c r="L23" s="16">
        <v>788.84678150000036</v>
      </c>
      <c r="M23" s="16">
        <v>1239.9969415999999</v>
      </c>
      <c r="N23" s="16">
        <v>2561.4224198000015</v>
      </c>
      <c r="O23" s="16">
        <v>116.87334670000006</v>
      </c>
      <c r="P23" s="16">
        <v>1482.4956731000011</v>
      </c>
      <c r="Q23" s="16">
        <v>298.37333759999984</v>
      </c>
      <c r="R23" s="16">
        <v>43.407729199999999</v>
      </c>
      <c r="S23" s="16">
        <v>12.827026500000004</v>
      </c>
      <c r="T23" s="17">
        <v>325.85078350000003</v>
      </c>
      <c r="U23" s="18">
        <f t="shared" si="0"/>
        <v>22414.447922899999</v>
      </c>
      <c r="V23" s="19">
        <v>21875.520526899996</v>
      </c>
      <c r="W23" s="14">
        <f t="shared" si="1"/>
        <v>2.4636094731427849</v>
      </c>
    </row>
    <row r="24" spans="1:23" x14ac:dyDescent="0.25">
      <c r="A24" s="50"/>
      <c r="B24" s="20" t="s">
        <v>26</v>
      </c>
      <c r="C24" s="20">
        <v>388</v>
      </c>
      <c r="D24" s="20">
        <v>1699</v>
      </c>
      <c r="E24" s="20">
        <v>59</v>
      </c>
      <c r="F24" s="20">
        <v>454</v>
      </c>
      <c r="G24" s="20">
        <v>892</v>
      </c>
      <c r="H24" s="20">
        <v>1252</v>
      </c>
      <c r="I24" s="20">
        <v>187</v>
      </c>
      <c r="J24" s="20">
        <v>6</v>
      </c>
      <c r="K24" s="20">
        <v>1716</v>
      </c>
      <c r="L24" s="20">
        <v>446</v>
      </c>
      <c r="M24" s="20">
        <v>903</v>
      </c>
      <c r="N24" s="20">
        <v>1064</v>
      </c>
      <c r="O24" s="20">
        <v>40</v>
      </c>
      <c r="P24" s="20">
        <v>565</v>
      </c>
      <c r="Q24" s="20">
        <v>100</v>
      </c>
      <c r="R24" s="20">
        <v>8</v>
      </c>
      <c r="S24" s="20">
        <v>0</v>
      </c>
      <c r="T24" s="21">
        <v>16</v>
      </c>
      <c r="U24" s="22">
        <f t="shared" si="0"/>
        <v>9795</v>
      </c>
      <c r="V24" s="23">
        <v>10457</v>
      </c>
      <c r="W24" s="14">
        <f t="shared" si="1"/>
        <v>-6.3306875776991482</v>
      </c>
    </row>
    <row r="25" spans="1:23" ht="15.75" thickBot="1" x14ac:dyDescent="0.3">
      <c r="A25" s="51"/>
      <c r="B25" s="34" t="s">
        <v>27</v>
      </c>
      <c r="C25" s="25">
        <v>338.48650559999987</v>
      </c>
      <c r="D25" s="25">
        <v>1750.9282745999999</v>
      </c>
      <c r="E25" s="25">
        <v>210.48784200000003</v>
      </c>
      <c r="F25" s="25">
        <v>524.40110870000001</v>
      </c>
      <c r="G25" s="25">
        <v>892.36354110000013</v>
      </c>
      <c r="H25" s="25">
        <v>1584.7937238999998</v>
      </c>
      <c r="I25" s="25">
        <v>317.62990500000001</v>
      </c>
      <c r="J25" s="25">
        <v>3.8405999999999998</v>
      </c>
      <c r="K25" s="25">
        <v>1911.8424832999999</v>
      </c>
      <c r="L25" s="25">
        <v>359.90305549999999</v>
      </c>
      <c r="M25" s="25">
        <v>785.26599600000043</v>
      </c>
      <c r="N25" s="25">
        <v>968.99546459999999</v>
      </c>
      <c r="O25" s="25">
        <v>140.8094165</v>
      </c>
      <c r="P25" s="25">
        <v>521.12732149999999</v>
      </c>
      <c r="Q25" s="25">
        <v>25.632539999999999</v>
      </c>
      <c r="R25" s="25">
        <v>1.3864000000000001</v>
      </c>
      <c r="S25" s="25">
        <v>0</v>
      </c>
      <c r="T25" s="27">
        <v>9.391777900000001</v>
      </c>
      <c r="U25" s="28">
        <f t="shared" si="0"/>
        <v>10347.285956200001</v>
      </c>
      <c r="V25" s="29">
        <v>9365.6833809</v>
      </c>
      <c r="W25" s="14">
        <f t="shared" si="1"/>
        <v>10.480843045600306</v>
      </c>
    </row>
    <row r="26" spans="1:23" x14ac:dyDescent="0.25">
      <c r="A26" s="54" t="s">
        <v>31</v>
      </c>
      <c r="B26" s="10" t="s">
        <v>24</v>
      </c>
      <c r="C26" s="10">
        <v>33850</v>
      </c>
      <c r="D26" s="10">
        <v>25414</v>
      </c>
      <c r="E26" s="10">
        <v>5384</v>
      </c>
      <c r="F26" s="10">
        <v>78884</v>
      </c>
      <c r="G26" s="10">
        <v>21731</v>
      </c>
      <c r="H26" s="10">
        <v>20361</v>
      </c>
      <c r="I26" s="10">
        <v>12163</v>
      </c>
      <c r="J26" s="10">
        <v>37610</v>
      </c>
      <c r="K26" s="10">
        <v>52650</v>
      </c>
      <c r="L26" s="10">
        <v>16396</v>
      </c>
      <c r="M26" s="10">
        <v>43457</v>
      </c>
      <c r="N26" s="10">
        <v>57909</v>
      </c>
      <c r="O26" s="10">
        <v>4448</v>
      </c>
      <c r="P26" s="10">
        <v>53111</v>
      </c>
      <c r="Q26" s="10">
        <v>6889</v>
      </c>
      <c r="R26" s="10">
        <v>20241</v>
      </c>
      <c r="S26" s="10">
        <v>19933</v>
      </c>
      <c r="T26" s="31">
        <v>8752</v>
      </c>
      <c r="U26" s="22">
        <f t="shared" si="0"/>
        <v>519183</v>
      </c>
      <c r="V26" s="32">
        <v>481420</v>
      </c>
      <c r="W26" s="14">
        <f t="shared" si="1"/>
        <v>7.8440862448589579</v>
      </c>
    </row>
    <row r="27" spans="1:23" x14ac:dyDescent="0.25">
      <c r="A27" s="55"/>
      <c r="B27" s="15" t="s">
        <v>25</v>
      </c>
      <c r="C27" s="16">
        <v>2105.9716442999993</v>
      </c>
      <c r="D27" s="16">
        <v>2120.0595578999983</v>
      </c>
      <c r="E27" s="16">
        <v>1503.098579200001</v>
      </c>
      <c r="F27" s="16">
        <v>6554.3836272000108</v>
      </c>
      <c r="G27" s="16">
        <v>1324.9788241999995</v>
      </c>
      <c r="H27" s="16">
        <v>1609.5529704000007</v>
      </c>
      <c r="I27" s="16">
        <v>789.57939190000047</v>
      </c>
      <c r="J27" s="16">
        <v>539.56660400000032</v>
      </c>
      <c r="K27" s="16">
        <v>6407.1869838000021</v>
      </c>
      <c r="L27" s="16">
        <v>1760.1742875999978</v>
      </c>
      <c r="M27" s="16">
        <v>4074.4543767000036</v>
      </c>
      <c r="N27" s="16">
        <v>6031.5718233000052</v>
      </c>
      <c r="O27" s="16">
        <v>625.38036380000005</v>
      </c>
      <c r="P27" s="16">
        <v>2385.4486127000018</v>
      </c>
      <c r="Q27" s="16">
        <v>161.00389349999998</v>
      </c>
      <c r="R27" s="16">
        <v>437.00074209999991</v>
      </c>
      <c r="S27" s="16">
        <v>395.00613090000013</v>
      </c>
      <c r="T27" s="17">
        <v>251.37523839999986</v>
      </c>
      <c r="U27" s="18">
        <f t="shared" si="0"/>
        <v>39075.793651900021</v>
      </c>
      <c r="V27" s="19">
        <v>36529.439394200002</v>
      </c>
      <c r="W27" s="14">
        <f t="shared" si="1"/>
        <v>6.9706907631993902</v>
      </c>
    </row>
    <row r="28" spans="1:23" x14ac:dyDescent="0.25">
      <c r="A28" s="55"/>
      <c r="B28" s="20" t="s">
        <v>26</v>
      </c>
      <c r="C28" s="20">
        <v>636</v>
      </c>
      <c r="D28" s="20">
        <v>758</v>
      </c>
      <c r="E28" s="20">
        <v>562</v>
      </c>
      <c r="F28" s="20">
        <v>2349</v>
      </c>
      <c r="G28" s="20">
        <v>340</v>
      </c>
      <c r="H28" s="20">
        <v>1511</v>
      </c>
      <c r="I28" s="20">
        <v>170</v>
      </c>
      <c r="J28" s="20">
        <v>461</v>
      </c>
      <c r="K28" s="20">
        <v>2851</v>
      </c>
      <c r="L28" s="20">
        <v>731</v>
      </c>
      <c r="M28" s="20">
        <v>2212</v>
      </c>
      <c r="N28" s="20">
        <v>2134</v>
      </c>
      <c r="O28" s="20">
        <v>163</v>
      </c>
      <c r="P28" s="20">
        <v>727</v>
      </c>
      <c r="Q28" s="20">
        <v>34</v>
      </c>
      <c r="R28" s="20">
        <v>117</v>
      </c>
      <c r="S28" s="20">
        <v>7</v>
      </c>
      <c r="T28" s="21">
        <v>104</v>
      </c>
      <c r="U28" s="22">
        <f t="shared" si="0"/>
        <v>15867</v>
      </c>
      <c r="V28" s="23">
        <v>15125</v>
      </c>
      <c r="W28" s="14">
        <f t="shared" si="1"/>
        <v>4.9057851239669423</v>
      </c>
    </row>
    <row r="29" spans="1:23" ht="15.75" thickBot="1" x14ac:dyDescent="0.3">
      <c r="A29" s="56"/>
      <c r="B29" s="34" t="s">
        <v>27</v>
      </c>
      <c r="C29" s="25">
        <v>1042.2957577000002</v>
      </c>
      <c r="D29" s="25">
        <v>1010.1549894999998</v>
      </c>
      <c r="E29" s="25">
        <v>1218.5592644000001</v>
      </c>
      <c r="F29" s="25">
        <v>2914.7816976999998</v>
      </c>
      <c r="G29" s="25">
        <v>364.63825809999997</v>
      </c>
      <c r="H29" s="25">
        <v>1096.7417067000001</v>
      </c>
      <c r="I29" s="25">
        <v>188.21605100000002</v>
      </c>
      <c r="J29" s="25">
        <v>201.8539395</v>
      </c>
      <c r="K29" s="25">
        <v>4059.6947515999991</v>
      </c>
      <c r="L29" s="25">
        <v>792.58028450000006</v>
      </c>
      <c r="M29" s="25">
        <v>2520.8019615000012</v>
      </c>
      <c r="N29" s="25">
        <v>3431.4279724000003</v>
      </c>
      <c r="O29" s="25">
        <v>251.31648570000002</v>
      </c>
      <c r="P29" s="25">
        <v>1124.3672643</v>
      </c>
      <c r="Q29" s="25">
        <v>43.005090000000003</v>
      </c>
      <c r="R29" s="25">
        <v>56.118549999999999</v>
      </c>
      <c r="S29" s="25">
        <v>6.2035</v>
      </c>
      <c r="T29" s="27">
        <v>157.3632131</v>
      </c>
      <c r="U29" s="28">
        <f t="shared" si="0"/>
        <v>20480.120737699999</v>
      </c>
      <c r="V29" s="29">
        <v>18435.511578100002</v>
      </c>
      <c r="W29" s="14">
        <f t="shared" si="1"/>
        <v>11.090601695202418</v>
      </c>
    </row>
    <row r="30" spans="1:23" x14ac:dyDescent="0.25">
      <c r="A30" s="54" t="s">
        <v>32</v>
      </c>
      <c r="B30" s="10" t="s">
        <v>24</v>
      </c>
      <c r="C30" s="10">
        <v>3114</v>
      </c>
      <c r="D30" s="10">
        <v>1782</v>
      </c>
      <c r="E30" s="10"/>
      <c r="F30" s="10">
        <v>4718</v>
      </c>
      <c r="G30" s="10">
        <v>8580</v>
      </c>
      <c r="H30" s="10">
        <v>3985</v>
      </c>
      <c r="I30" s="10">
        <v>3776</v>
      </c>
      <c r="J30" s="10">
        <v>1287</v>
      </c>
      <c r="K30" s="10">
        <v>7354</v>
      </c>
      <c r="L30" s="10">
        <v>1999</v>
      </c>
      <c r="M30" s="10">
        <v>12992</v>
      </c>
      <c r="N30" s="10">
        <v>5049</v>
      </c>
      <c r="O30" s="10"/>
      <c r="P30" s="10">
        <v>3211</v>
      </c>
      <c r="Q30" s="10"/>
      <c r="R30" s="10">
        <v>635</v>
      </c>
      <c r="S30" s="10">
        <v>3309</v>
      </c>
      <c r="T30" s="31">
        <v>2502</v>
      </c>
      <c r="U30" s="22">
        <f t="shared" si="0"/>
        <v>64293</v>
      </c>
      <c r="V30" s="32">
        <v>62670</v>
      </c>
      <c r="W30" s="14">
        <f t="shared" si="1"/>
        <v>2.5897558640497849</v>
      </c>
    </row>
    <row r="31" spans="1:23" x14ac:dyDescent="0.25">
      <c r="A31" s="55"/>
      <c r="B31" s="15" t="s">
        <v>25</v>
      </c>
      <c r="C31" s="16">
        <v>308.62145369999996</v>
      </c>
      <c r="D31" s="16">
        <v>192.45441959999997</v>
      </c>
      <c r="E31" s="16">
        <v>0</v>
      </c>
      <c r="F31" s="16">
        <v>578.72708470000009</v>
      </c>
      <c r="G31" s="16">
        <v>302.30982150000006</v>
      </c>
      <c r="H31" s="16">
        <v>341.58450210000007</v>
      </c>
      <c r="I31" s="16">
        <v>93.568926899999994</v>
      </c>
      <c r="J31" s="16">
        <v>77.877529700000011</v>
      </c>
      <c r="K31" s="16">
        <v>925.02944289999959</v>
      </c>
      <c r="L31" s="16">
        <v>188.33299940000001</v>
      </c>
      <c r="M31" s="16">
        <v>686.10651459999929</v>
      </c>
      <c r="N31" s="16">
        <v>373.08481859999989</v>
      </c>
      <c r="O31" s="16">
        <v>0</v>
      </c>
      <c r="P31" s="16">
        <v>292.23700760000008</v>
      </c>
      <c r="Q31" s="16">
        <v>0</v>
      </c>
      <c r="R31" s="16">
        <v>18.307321099999999</v>
      </c>
      <c r="S31" s="16">
        <v>59.720126299999997</v>
      </c>
      <c r="T31" s="17">
        <v>56.518113600000007</v>
      </c>
      <c r="U31" s="18">
        <f t="shared" si="0"/>
        <v>4494.4800822999987</v>
      </c>
      <c r="V31" s="19">
        <v>6861.9681608999954</v>
      </c>
      <c r="W31" s="14">
        <f t="shared" si="1"/>
        <v>-34.501589384954009</v>
      </c>
    </row>
    <row r="32" spans="1:23" x14ac:dyDescent="0.25">
      <c r="A32" s="55"/>
      <c r="B32" s="20" t="s">
        <v>26</v>
      </c>
      <c r="C32" s="20">
        <v>89</v>
      </c>
      <c r="D32" s="20">
        <v>42</v>
      </c>
      <c r="E32" s="20"/>
      <c r="F32" s="20">
        <v>147</v>
      </c>
      <c r="G32" s="20">
        <v>93</v>
      </c>
      <c r="H32" s="20">
        <v>323</v>
      </c>
      <c r="I32" s="20">
        <v>11</v>
      </c>
      <c r="J32" s="20">
        <v>38</v>
      </c>
      <c r="K32" s="20">
        <v>758</v>
      </c>
      <c r="L32" s="20">
        <v>53</v>
      </c>
      <c r="M32" s="20">
        <v>481</v>
      </c>
      <c r="N32" s="20">
        <v>87</v>
      </c>
      <c r="O32" s="20"/>
      <c r="P32" s="20">
        <v>125</v>
      </c>
      <c r="Q32" s="20"/>
      <c r="R32" s="20">
        <v>0</v>
      </c>
      <c r="S32" s="20">
        <v>0</v>
      </c>
      <c r="T32" s="21">
        <v>3</v>
      </c>
      <c r="U32" s="22">
        <f t="shared" si="0"/>
        <v>2250</v>
      </c>
      <c r="V32" s="23">
        <v>7511</v>
      </c>
      <c r="W32" s="14">
        <f t="shared" si="1"/>
        <v>-70.043935561176937</v>
      </c>
    </row>
    <row r="33" spans="1:25" ht="15.75" thickBot="1" x14ac:dyDescent="0.3">
      <c r="A33" s="56"/>
      <c r="B33" s="34" t="s">
        <v>27</v>
      </c>
      <c r="C33" s="25">
        <v>174.67944019999999</v>
      </c>
      <c r="D33" s="25">
        <v>178.08140880000002</v>
      </c>
      <c r="E33" s="25">
        <v>0</v>
      </c>
      <c r="F33" s="25">
        <v>241.55480810000003</v>
      </c>
      <c r="G33" s="25">
        <v>89.436893900000001</v>
      </c>
      <c r="H33" s="25">
        <v>133.77881429999999</v>
      </c>
      <c r="I33" s="25">
        <v>6.0427499999999998</v>
      </c>
      <c r="J33" s="25">
        <v>18.083165000000001</v>
      </c>
      <c r="K33" s="25">
        <v>929.36521039999991</v>
      </c>
      <c r="L33" s="25">
        <v>87.843286999999989</v>
      </c>
      <c r="M33" s="25">
        <v>366.49393669999989</v>
      </c>
      <c r="N33" s="25">
        <v>151.82089960000002</v>
      </c>
      <c r="O33" s="25">
        <v>0</v>
      </c>
      <c r="P33" s="25">
        <v>247.83112569999997</v>
      </c>
      <c r="Q33" s="25">
        <v>0</v>
      </c>
      <c r="R33" s="25">
        <v>0</v>
      </c>
      <c r="S33" s="25">
        <v>0</v>
      </c>
      <c r="T33" s="27">
        <v>3.6223259999999997</v>
      </c>
      <c r="U33" s="28">
        <f t="shared" si="0"/>
        <v>2628.6340656999996</v>
      </c>
      <c r="V33" s="29">
        <v>4227.6631568000003</v>
      </c>
      <c r="W33" s="14">
        <f t="shared" si="1"/>
        <v>-37.823001308134884</v>
      </c>
    </row>
    <row r="34" spans="1:25" x14ac:dyDescent="0.25">
      <c r="A34" s="54" t="s">
        <v>33</v>
      </c>
      <c r="B34" s="10" t="s">
        <v>24</v>
      </c>
      <c r="C34" s="10">
        <v>9426</v>
      </c>
      <c r="D34" s="10">
        <v>5436</v>
      </c>
      <c r="E34" s="10"/>
      <c r="F34" s="10">
        <v>22090</v>
      </c>
      <c r="G34" s="10">
        <v>13626</v>
      </c>
      <c r="H34" s="10">
        <v>11875</v>
      </c>
      <c r="I34" s="10">
        <v>2312</v>
      </c>
      <c r="J34" s="10">
        <v>8328</v>
      </c>
      <c r="K34" s="10">
        <v>14121</v>
      </c>
      <c r="L34" s="10">
        <v>12767</v>
      </c>
      <c r="M34" s="10">
        <v>9915</v>
      </c>
      <c r="N34" s="10">
        <v>12714</v>
      </c>
      <c r="O34" s="10"/>
      <c r="P34" s="10">
        <v>24595</v>
      </c>
      <c r="Q34" s="10">
        <v>3103</v>
      </c>
      <c r="R34" s="10">
        <v>6198</v>
      </c>
      <c r="S34" s="10">
        <v>5178</v>
      </c>
      <c r="T34" s="10">
        <v>3605</v>
      </c>
      <c r="U34" s="31">
        <f t="shared" si="0"/>
        <v>165289</v>
      </c>
      <c r="V34" s="22">
        <v>151258</v>
      </c>
      <c r="W34" s="14">
        <f t="shared" si="1"/>
        <v>9.2762035727035919</v>
      </c>
    </row>
    <row r="35" spans="1:25" x14ac:dyDescent="0.25">
      <c r="A35" s="55"/>
      <c r="B35" s="15" t="s">
        <v>25</v>
      </c>
      <c r="C35" s="15">
        <v>692.49566940000045</v>
      </c>
      <c r="D35" s="16">
        <v>801.67449839999983</v>
      </c>
      <c r="E35" s="16">
        <v>0</v>
      </c>
      <c r="F35" s="16">
        <v>1618.9278537000002</v>
      </c>
      <c r="G35" s="16">
        <v>743.47938409999938</v>
      </c>
      <c r="H35" s="16">
        <v>925.80079530000046</v>
      </c>
      <c r="I35" s="16">
        <v>206.5161756</v>
      </c>
      <c r="J35" s="16">
        <v>116.76159519999997</v>
      </c>
      <c r="K35" s="16">
        <v>1895.2092208999989</v>
      </c>
      <c r="L35" s="16">
        <v>792.28013540000006</v>
      </c>
      <c r="M35" s="16">
        <v>959.77118899999994</v>
      </c>
      <c r="N35" s="16">
        <v>1034.6122144000003</v>
      </c>
      <c r="O35" s="16">
        <v>0</v>
      </c>
      <c r="P35" s="16">
        <v>1392.7298217000007</v>
      </c>
      <c r="Q35" s="16">
        <v>84.892379800000001</v>
      </c>
      <c r="R35" s="16">
        <v>147.95992519999999</v>
      </c>
      <c r="S35" s="16">
        <v>122.81613860000004</v>
      </c>
      <c r="T35" s="16">
        <v>83.592479100000006</v>
      </c>
      <c r="U35" s="17">
        <f t="shared" si="0"/>
        <v>11619.519475799998</v>
      </c>
      <c r="V35" s="18">
        <v>10526.460356</v>
      </c>
      <c r="W35" s="14">
        <f t="shared" si="1"/>
        <v>10.38391902722517</v>
      </c>
    </row>
    <row r="36" spans="1:25" x14ac:dyDescent="0.25">
      <c r="A36" s="55"/>
      <c r="B36" s="20" t="s">
        <v>26</v>
      </c>
      <c r="C36" s="20">
        <v>107</v>
      </c>
      <c r="D36" s="20">
        <v>202</v>
      </c>
      <c r="E36" s="20"/>
      <c r="F36" s="20">
        <v>321</v>
      </c>
      <c r="G36" s="20">
        <v>317</v>
      </c>
      <c r="H36" s="20">
        <v>258</v>
      </c>
      <c r="I36" s="20">
        <v>35</v>
      </c>
      <c r="J36" s="20">
        <v>203</v>
      </c>
      <c r="K36" s="20">
        <v>426</v>
      </c>
      <c r="L36" s="20">
        <v>185</v>
      </c>
      <c r="M36" s="20">
        <v>485</v>
      </c>
      <c r="N36" s="20">
        <v>265</v>
      </c>
      <c r="O36" s="20"/>
      <c r="P36" s="20">
        <v>365</v>
      </c>
      <c r="Q36" s="20">
        <v>9</v>
      </c>
      <c r="R36" s="20">
        <v>27</v>
      </c>
      <c r="S36" s="20">
        <v>0</v>
      </c>
      <c r="T36" s="20">
        <v>5</v>
      </c>
      <c r="U36" s="21">
        <f t="shared" si="0"/>
        <v>3210</v>
      </c>
      <c r="V36" s="22">
        <v>2851</v>
      </c>
      <c r="W36" s="14">
        <f>(U36-V36)/V36*100</f>
        <v>12.592072956857242</v>
      </c>
    </row>
    <row r="37" spans="1:25" ht="15.75" thickBot="1" x14ac:dyDescent="0.3">
      <c r="A37" s="56"/>
      <c r="B37" s="34" t="s">
        <v>27</v>
      </c>
      <c r="C37" s="34">
        <v>361.88497049999995</v>
      </c>
      <c r="D37" s="25">
        <v>325.9034231</v>
      </c>
      <c r="E37" s="25">
        <v>0</v>
      </c>
      <c r="F37" s="25">
        <v>598.35684889999993</v>
      </c>
      <c r="G37" s="25">
        <v>435.51097059999995</v>
      </c>
      <c r="H37" s="25">
        <v>363.07529260000007</v>
      </c>
      <c r="I37" s="25">
        <v>84.993430000000004</v>
      </c>
      <c r="J37" s="25">
        <v>55.149229200000001</v>
      </c>
      <c r="K37" s="25">
        <v>1299.9172182</v>
      </c>
      <c r="L37" s="25">
        <v>323.71610279999999</v>
      </c>
      <c r="M37" s="25">
        <v>714.98093140000003</v>
      </c>
      <c r="N37" s="25">
        <v>553.97789869999997</v>
      </c>
      <c r="O37" s="25">
        <v>0</v>
      </c>
      <c r="P37" s="25">
        <v>809.10132620000002</v>
      </c>
      <c r="Q37" s="25">
        <v>2.62513</v>
      </c>
      <c r="R37" s="25">
        <v>24.6343</v>
      </c>
      <c r="S37" s="25">
        <v>0</v>
      </c>
      <c r="T37" s="25">
        <v>0.58651189999999997</v>
      </c>
      <c r="U37" s="27">
        <f t="shared" si="0"/>
        <v>5954.4135840999998</v>
      </c>
      <c r="V37" s="35">
        <v>5079.0523473000003</v>
      </c>
      <c r="W37" s="14">
        <f t="shared" si="1"/>
        <v>17.234735477088307</v>
      </c>
    </row>
    <row r="38" spans="1:25" x14ac:dyDescent="0.25">
      <c r="A38" s="57" t="s">
        <v>34</v>
      </c>
      <c r="B38" s="58"/>
      <c r="C38" s="36">
        <f>C10+C14+C18+C22+C26+C30+C34</f>
        <v>280429</v>
      </c>
      <c r="D38" s="10">
        <f t="shared" ref="D38:T38" si="2">D10+D14+D18+D22+D26+D30+D34</f>
        <v>222162</v>
      </c>
      <c r="E38" s="10">
        <f t="shared" si="2"/>
        <v>28271</v>
      </c>
      <c r="F38" s="10">
        <f t="shared" si="2"/>
        <v>291897</v>
      </c>
      <c r="G38" s="10">
        <f t="shared" si="2"/>
        <v>194939</v>
      </c>
      <c r="H38" s="10">
        <f t="shared" si="2"/>
        <v>199026</v>
      </c>
      <c r="I38" s="10">
        <f t="shared" si="2"/>
        <v>123873</v>
      </c>
      <c r="J38" s="10">
        <f t="shared" si="2"/>
        <v>159669</v>
      </c>
      <c r="K38" s="10">
        <f t="shared" si="2"/>
        <v>279398</v>
      </c>
      <c r="L38" s="10">
        <f t="shared" si="2"/>
        <v>132429</v>
      </c>
      <c r="M38" s="10">
        <f t="shared" si="2"/>
        <v>309863</v>
      </c>
      <c r="N38" s="10">
        <f t="shared" si="2"/>
        <v>298975</v>
      </c>
      <c r="O38" s="10">
        <f t="shared" si="2"/>
        <v>44725</v>
      </c>
      <c r="P38" s="10">
        <f t="shared" si="2"/>
        <v>299289</v>
      </c>
      <c r="Q38" s="10">
        <f t="shared" si="2"/>
        <v>101744</v>
      </c>
      <c r="R38" s="10">
        <f t="shared" si="2"/>
        <v>99135</v>
      </c>
      <c r="S38" s="10">
        <f t="shared" si="2"/>
        <v>102496</v>
      </c>
      <c r="T38" s="10">
        <f t="shared" si="2"/>
        <v>76063</v>
      </c>
      <c r="U38" s="11">
        <f t="shared" si="0"/>
        <v>3244383</v>
      </c>
      <c r="V38" s="12">
        <v>2977097</v>
      </c>
      <c r="W38" s="14">
        <f>(U38-V38)/V38*100</f>
        <v>8.9780749501947703</v>
      </c>
    </row>
    <row r="39" spans="1:25" x14ac:dyDescent="0.25">
      <c r="A39" s="59" t="s">
        <v>35</v>
      </c>
      <c r="B39" s="60"/>
      <c r="C39" s="37">
        <f t="shared" ref="C39:T39" si="3">C11+C15+C19+C23+C27+C31+C35</f>
        <v>41004.679805399959</v>
      </c>
      <c r="D39" s="16">
        <f t="shared" si="3"/>
        <v>38657.119642199956</v>
      </c>
      <c r="E39" s="16">
        <f t="shared" si="3"/>
        <v>10616.091003800002</v>
      </c>
      <c r="F39" s="16">
        <f t="shared" si="3"/>
        <v>32818.88915550003</v>
      </c>
      <c r="G39" s="16">
        <f t="shared" si="3"/>
        <v>20374.962462300002</v>
      </c>
      <c r="H39" s="16">
        <f t="shared" si="3"/>
        <v>30648.699188300026</v>
      </c>
      <c r="I39" s="16">
        <f t="shared" si="3"/>
        <v>18693.134438999998</v>
      </c>
      <c r="J39" s="16">
        <f t="shared" si="3"/>
        <v>13792.013604000002</v>
      </c>
      <c r="K39" s="16">
        <f t="shared" si="3"/>
        <v>50020.834871300038</v>
      </c>
      <c r="L39" s="16">
        <f t="shared" si="3"/>
        <v>27032.991074500005</v>
      </c>
      <c r="M39" s="16">
        <f t="shared" si="3"/>
        <v>57942.03210549998</v>
      </c>
      <c r="N39" s="16">
        <f t="shared" si="3"/>
        <v>43102.69824810003</v>
      </c>
      <c r="O39" s="16">
        <f t="shared" si="3"/>
        <v>27048.053186999972</v>
      </c>
      <c r="P39" s="16">
        <f t="shared" si="3"/>
        <v>27835.129143200007</v>
      </c>
      <c r="Q39" s="16">
        <f t="shared" si="3"/>
        <v>2628.0150652999996</v>
      </c>
      <c r="R39" s="16">
        <f t="shared" si="3"/>
        <v>2493.8202118999998</v>
      </c>
      <c r="S39" s="16">
        <f t="shared" si="3"/>
        <v>2274.2486003000008</v>
      </c>
      <c r="T39" s="16">
        <f t="shared" si="3"/>
        <v>2142.6546423000004</v>
      </c>
      <c r="U39" s="17">
        <f t="shared" si="0"/>
        <v>449126.06644989998</v>
      </c>
      <c r="V39" s="18">
        <v>414661.29992229992</v>
      </c>
      <c r="W39" s="14">
        <f>(U39-V39)/V39*100</f>
        <v>8.3115464438224986</v>
      </c>
    </row>
    <row r="40" spans="1:25" x14ac:dyDescent="0.25">
      <c r="A40" s="61" t="s">
        <v>36</v>
      </c>
      <c r="B40" s="62"/>
      <c r="C40" s="38">
        <f t="shared" ref="C40:T40" si="4">C12+C16+C20+C24+C28+C32+C36</f>
        <v>11620</v>
      </c>
      <c r="D40" s="20">
        <f t="shared" si="4"/>
        <v>18497</v>
      </c>
      <c r="E40" s="20">
        <f t="shared" si="4"/>
        <v>2133</v>
      </c>
      <c r="F40" s="20">
        <f t="shared" si="4"/>
        <v>10887</v>
      </c>
      <c r="G40" s="20">
        <f t="shared" si="4"/>
        <v>7532</v>
      </c>
      <c r="H40" s="20">
        <f t="shared" si="4"/>
        <v>11425</v>
      </c>
      <c r="I40" s="20">
        <f t="shared" si="4"/>
        <v>9349</v>
      </c>
      <c r="J40" s="20">
        <f t="shared" si="4"/>
        <v>2093</v>
      </c>
      <c r="K40" s="20">
        <f t="shared" si="4"/>
        <v>15795</v>
      </c>
      <c r="L40" s="20">
        <f t="shared" si="4"/>
        <v>8354</v>
      </c>
      <c r="M40" s="20">
        <f t="shared" si="4"/>
        <v>22431</v>
      </c>
      <c r="N40" s="20">
        <f t="shared" si="4"/>
        <v>14617</v>
      </c>
      <c r="O40" s="20">
        <f t="shared" si="4"/>
        <v>5507</v>
      </c>
      <c r="P40" s="20">
        <f t="shared" si="4"/>
        <v>8122</v>
      </c>
      <c r="Q40" s="20">
        <f t="shared" si="4"/>
        <v>740</v>
      </c>
      <c r="R40" s="20">
        <f t="shared" si="4"/>
        <v>681</v>
      </c>
      <c r="S40" s="20">
        <f t="shared" si="4"/>
        <v>33</v>
      </c>
      <c r="T40" s="20">
        <f t="shared" si="4"/>
        <v>300</v>
      </c>
      <c r="U40" s="21">
        <f t="shared" si="0"/>
        <v>150116</v>
      </c>
      <c r="V40" s="22">
        <v>153090</v>
      </c>
      <c r="W40" s="14">
        <f>(U40-V40)/V40*100</f>
        <v>-1.9426481154876214</v>
      </c>
    </row>
    <row r="41" spans="1:25" ht="15.75" thickBot="1" x14ac:dyDescent="0.3">
      <c r="A41" s="63" t="s">
        <v>37</v>
      </c>
      <c r="B41" s="64"/>
      <c r="C41" s="39">
        <f t="shared" ref="C41:T41" si="5">C13+C17+C21+C25+C29+C33+C37</f>
        <v>18913.438796199989</v>
      </c>
      <c r="D41" s="26">
        <f t="shared" si="5"/>
        <v>24560.579649700001</v>
      </c>
      <c r="E41" s="26">
        <f t="shared" si="5"/>
        <v>6337.6467550000025</v>
      </c>
      <c r="F41" s="26">
        <f t="shared" si="5"/>
        <v>16711.204322600006</v>
      </c>
      <c r="G41" s="26">
        <f t="shared" si="5"/>
        <v>9817.7704620999975</v>
      </c>
      <c r="H41" s="26">
        <f t="shared" si="5"/>
        <v>23725.292799300001</v>
      </c>
      <c r="I41" s="26">
        <f t="shared" si="5"/>
        <v>5036.0103248000005</v>
      </c>
      <c r="J41" s="26">
        <f t="shared" si="5"/>
        <v>3334.2793185999994</v>
      </c>
      <c r="K41" s="26">
        <f t="shared" si="5"/>
        <v>36362.179436599989</v>
      </c>
      <c r="L41" s="26">
        <f t="shared" si="5"/>
        <v>11186.050259499998</v>
      </c>
      <c r="M41" s="26">
        <f t="shared" si="5"/>
        <v>33160.958244500034</v>
      </c>
      <c r="N41" s="26">
        <f t="shared" si="5"/>
        <v>27679.726156400004</v>
      </c>
      <c r="O41" s="26">
        <f t="shared" si="5"/>
        <v>17943.909655500003</v>
      </c>
      <c r="P41" s="26">
        <f t="shared" si="5"/>
        <v>19048.726889199988</v>
      </c>
      <c r="Q41" s="26">
        <f t="shared" si="5"/>
        <v>513.59833329999992</v>
      </c>
      <c r="R41" s="26">
        <f t="shared" si="5"/>
        <v>535.75862530000006</v>
      </c>
      <c r="S41" s="26">
        <f t="shared" si="5"/>
        <v>32.788271199999997</v>
      </c>
      <c r="T41" s="26">
        <f t="shared" si="5"/>
        <v>316.02114030000001</v>
      </c>
      <c r="U41" s="27">
        <f t="shared" si="0"/>
        <v>255215.93944009999</v>
      </c>
      <c r="V41" s="35">
        <v>179503.6093715</v>
      </c>
      <c r="W41" s="14">
        <f>(U41-V41)/V41*100</f>
        <v>42.178722942504201</v>
      </c>
    </row>
    <row r="44" spans="1:25" ht="20.25" x14ac:dyDescent="0.3">
      <c r="A44" s="65" t="s">
        <v>38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5" x14ac:dyDescent="0.25">
      <c r="A45" s="53" t="s">
        <v>55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5" ht="15.75" thickBot="1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1" t="s">
        <v>1</v>
      </c>
      <c r="W46" s="41"/>
    </row>
    <row r="47" spans="1:25" s="9" customFormat="1" ht="57.75" thickBot="1" x14ac:dyDescent="0.3">
      <c r="A47" s="42" t="s">
        <v>39</v>
      </c>
      <c r="B47" s="43" t="s">
        <v>3</v>
      </c>
      <c r="C47" s="43" t="s">
        <v>4</v>
      </c>
      <c r="D47" s="43" t="s">
        <v>5</v>
      </c>
      <c r="E47" s="43" t="s">
        <v>6</v>
      </c>
      <c r="F47" s="43" t="s">
        <v>7</v>
      </c>
      <c r="G47" s="43" t="s">
        <v>8</v>
      </c>
      <c r="H47" s="43" t="s">
        <v>9</v>
      </c>
      <c r="I47" s="43" t="s">
        <v>10</v>
      </c>
      <c r="J47" s="43" t="s">
        <v>11</v>
      </c>
      <c r="K47" s="43" t="s">
        <v>12</v>
      </c>
      <c r="L47" s="43" t="s">
        <v>13</v>
      </c>
      <c r="M47" s="43" t="s">
        <v>14</v>
      </c>
      <c r="N47" s="43" t="s">
        <v>15</v>
      </c>
      <c r="O47" s="43" t="s">
        <v>16</v>
      </c>
      <c r="P47" s="43" t="s">
        <v>17</v>
      </c>
      <c r="Q47" s="43" t="s">
        <v>18</v>
      </c>
      <c r="R47" s="43" t="s">
        <v>19</v>
      </c>
      <c r="S47" s="43" t="s">
        <v>20</v>
      </c>
      <c r="T47" s="43" t="s">
        <v>21</v>
      </c>
      <c r="U47" s="43" t="s">
        <v>53</v>
      </c>
      <c r="V47" s="43" t="s">
        <v>52</v>
      </c>
      <c r="W47" s="8" t="s">
        <v>22</v>
      </c>
      <c r="Y47" s="1"/>
    </row>
    <row r="48" spans="1:25" ht="16.5" thickBot="1" x14ac:dyDescent="0.3">
      <c r="A48" s="49" t="s">
        <v>40</v>
      </c>
      <c r="B48" s="10" t="s">
        <v>41</v>
      </c>
      <c r="C48" s="10">
        <v>3931</v>
      </c>
      <c r="D48" s="10">
        <v>15786</v>
      </c>
      <c r="E48" s="10">
        <v>1316</v>
      </c>
      <c r="F48" s="10">
        <v>5188</v>
      </c>
      <c r="G48" s="10">
        <v>1768</v>
      </c>
      <c r="H48" s="10">
        <v>33103</v>
      </c>
      <c r="I48" s="10">
        <v>1644</v>
      </c>
      <c r="J48" s="10">
        <v>4190</v>
      </c>
      <c r="K48" s="10">
        <v>12609</v>
      </c>
      <c r="L48" s="10">
        <v>3329</v>
      </c>
      <c r="M48" s="10">
        <v>41291</v>
      </c>
      <c r="N48" s="10">
        <v>3481</v>
      </c>
      <c r="O48" s="10">
        <v>12223</v>
      </c>
      <c r="P48" s="10">
        <v>21204</v>
      </c>
      <c r="Q48" s="10"/>
      <c r="R48" s="10"/>
      <c r="S48" s="10"/>
      <c r="T48" s="10"/>
      <c r="U48" s="10">
        <f>SUM(C48:T48)</f>
        <v>161063</v>
      </c>
      <c r="V48" s="44">
        <v>150345</v>
      </c>
      <c r="W48" s="45">
        <f>(U48-V48)/V48*100</f>
        <v>7.1289367787422258</v>
      </c>
    </row>
    <row r="49" spans="1:23" ht="16.5" thickBot="1" x14ac:dyDescent="0.3">
      <c r="A49" s="50"/>
      <c r="B49" s="15" t="s">
        <v>25</v>
      </c>
      <c r="C49" s="16">
        <v>348.14969139999999</v>
      </c>
      <c r="D49" s="16">
        <v>2079.2365161999996</v>
      </c>
      <c r="E49" s="16">
        <v>133.7539104</v>
      </c>
      <c r="F49" s="16">
        <v>1258.5917248000007</v>
      </c>
      <c r="G49" s="16">
        <v>391.04361389999985</v>
      </c>
      <c r="H49" s="16">
        <v>2753.4532648000009</v>
      </c>
      <c r="I49" s="16">
        <v>434.43467600000002</v>
      </c>
      <c r="J49" s="16">
        <v>289.27338429999998</v>
      </c>
      <c r="K49" s="16">
        <v>1140.2287970000002</v>
      </c>
      <c r="L49" s="16">
        <v>588.35857399999998</v>
      </c>
      <c r="M49" s="16">
        <v>3643.6954210000004</v>
      </c>
      <c r="N49" s="16">
        <v>547.00823879999984</v>
      </c>
      <c r="O49" s="16">
        <v>1616.2898961999997</v>
      </c>
      <c r="P49" s="16">
        <v>2165.4910815000003</v>
      </c>
      <c r="Q49" s="16">
        <v>0</v>
      </c>
      <c r="R49" s="16">
        <v>0</v>
      </c>
      <c r="S49" s="16">
        <v>0</v>
      </c>
      <c r="T49" s="16">
        <v>0</v>
      </c>
      <c r="U49" s="16">
        <f t="shared" ref="U49:U83" si="6">SUM(C49:T49)</f>
        <v>17389.008790299999</v>
      </c>
      <c r="V49" s="46">
        <v>20856.062847699992</v>
      </c>
      <c r="W49" s="45">
        <f t="shared" ref="W49:W83" si="7">(U49-V49)/V49*100</f>
        <v>-16.623722716592891</v>
      </c>
    </row>
    <row r="50" spans="1:23" ht="16.5" thickBot="1" x14ac:dyDescent="0.3">
      <c r="A50" s="50"/>
      <c r="B50" s="20" t="s">
        <v>42</v>
      </c>
      <c r="C50" s="20">
        <v>792</v>
      </c>
      <c r="D50" s="20">
        <v>3177</v>
      </c>
      <c r="E50" s="20">
        <v>302</v>
      </c>
      <c r="F50" s="20">
        <v>1590</v>
      </c>
      <c r="G50" s="20">
        <v>368</v>
      </c>
      <c r="H50" s="20">
        <v>4506</v>
      </c>
      <c r="I50" s="20">
        <v>19</v>
      </c>
      <c r="J50" s="20">
        <v>730</v>
      </c>
      <c r="K50" s="20">
        <v>2013</v>
      </c>
      <c r="L50" s="20">
        <v>412</v>
      </c>
      <c r="M50" s="20">
        <v>5079</v>
      </c>
      <c r="N50" s="20">
        <v>386</v>
      </c>
      <c r="O50" s="20">
        <v>2424</v>
      </c>
      <c r="P50" s="20">
        <v>1885</v>
      </c>
      <c r="Q50" s="20"/>
      <c r="R50" s="20"/>
      <c r="S50" s="20"/>
      <c r="T50" s="20"/>
      <c r="U50" s="20">
        <f t="shared" si="6"/>
        <v>23683</v>
      </c>
      <c r="V50" s="47">
        <v>33128</v>
      </c>
      <c r="W50" s="45">
        <f t="shared" si="7"/>
        <v>-28.510625452789178</v>
      </c>
    </row>
    <row r="51" spans="1:23" ht="16.5" thickBot="1" x14ac:dyDescent="0.3">
      <c r="A51" s="51"/>
      <c r="B51" s="34" t="s">
        <v>43</v>
      </c>
      <c r="C51" s="26">
        <v>505.07259970000001</v>
      </c>
      <c r="D51" s="26">
        <v>1572.3977957999998</v>
      </c>
      <c r="E51" s="26">
        <v>105.91825</v>
      </c>
      <c r="F51" s="26">
        <v>909.6341306999999</v>
      </c>
      <c r="G51" s="26">
        <v>165.61633669999998</v>
      </c>
      <c r="H51" s="26">
        <v>2193.8255211000001</v>
      </c>
      <c r="I51" s="26">
        <v>8.8726199999999995</v>
      </c>
      <c r="J51" s="26">
        <v>220.40546520000001</v>
      </c>
      <c r="K51" s="26">
        <v>776.79000960000008</v>
      </c>
      <c r="L51" s="26">
        <v>395.33002700000003</v>
      </c>
      <c r="M51" s="26">
        <v>4297.0100779999993</v>
      </c>
      <c r="N51" s="26">
        <v>239.01389379999998</v>
      </c>
      <c r="O51" s="26">
        <v>1701.5121345000002</v>
      </c>
      <c r="P51" s="26">
        <v>1123.3014518</v>
      </c>
      <c r="Q51" s="26">
        <v>0</v>
      </c>
      <c r="R51" s="26">
        <v>0</v>
      </c>
      <c r="S51" s="26">
        <v>0</v>
      </c>
      <c r="T51" s="26">
        <v>0</v>
      </c>
      <c r="U51" s="26">
        <f t="shared" si="6"/>
        <v>14214.700313900001</v>
      </c>
      <c r="V51" s="48">
        <v>15843.348760099998</v>
      </c>
      <c r="W51" s="45">
        <f t="shared" si="7"/>
        <v>-10.279698256100989</v>
      </c>
    </row>
    <row r="52" spans="1:23" ht="16.5" thickBot="1" x14ac:dyDescent="0.3">
      <c r="A52" s="49" t="s">
        <v>44</v>
      </c>
      <c r="B52" s="10" t="s">
        <v>41</v>
      </c>
      <c r="C52" s="10">
        <v>0</v>
      </c>
      <c r="D52" s="10">
        <v>7</v>
      </c>
      <c r="E52" s="10"/>
      <c r="F52" s="10"/>
      <c r="G52" s="10"/>
      <c r="H52" s="10">
        <v>9</v>
      </c>
      <c r="I52" s="10">
        <v>33</v>
      </c>
      <c r="J52" s="10">
        <v>33</v>
      </c>
      <c r="K52" s="10">
        <v>25</v>
      </c>
      <c r="L52" s="10">
        <v>0</v>
      </c>
      <c r="M52" s="10">
        <v>17</v>
      </c>
      <c r="N52" s="10">
        <v>9</v>
      </c>
      <c r="O52" s="10"/>
      <c r="P52" s="10">
        <v>3</v>
      </c>
      <c r="Q52" s="10"/>
      <c r="R52" s="10"/>
      <c r="S52" s="10"/>
      <c r="T52" s="10"/>
      <c r="U52" s="10">
        <f t="shared" si="6"/>
        <v>136</v>
      </c>
      <c r="V52" s="44">
        <v>127</v>
      </c>
      <c r="W52" s="45">
        <f t="shared" si="7"/>
        <v>7.0866141732283463</v>
      </c>
    </row>
    <row r="53" spans="1:23" ht="16.5" thickBot="1" x14ac:dyDescent="0.3">
      <c r="A53" s="50"/>
      <c r="B53" s="15" t="s">
        <v>25</v>
      </c>
      <c r="C53" s="16">
        <v>498.13124670000002</v>
      </c>
      <c r="D53" s="16">
        <v>4662.8917168999997</v>
      </c>
      <c r="E53" s="16">
        <v>0</v>
      </c>
      <c r="F53" s="16">
        <v>0</v>
      </c>
      <c r="G53" s="16">
        <v>0</v>
      </c>
      <c r="H53" s="16">
        <v>1000.3760328</v>
      </c>
      <c r="I53" s="16">
        <v>4200.9776920000004</v>
      </c>
      <c r="J53" s="16">
        <v>6201.6344186999986</v>
      </c>
      <c r="K53" s="16">
        <v>4905.1005720000003</v>
      </c>
      <c r="L53" s="16">
        <v>881.33806659999993</v>
      </c>
      <c r="M53" s="16">
        <v>742.63776959999996</v>
      </c>
      <c r="N53" s="16">
        <v>137.7465239</v>
      </c>
      <c r="O53" s="16">
        <v>0</v>
      </c>
      <c r="P53" s="16">
        <v>203.95840059999998</v>
      </c>
      <c r="Q53" s="16">
        <v>0</v>
      </c>
      <c r="R53" s="16">
        <v>0</v>
      </c>
      <c r="S53" s="16">
        <v>0</v>
      </c>
      <c r="T53" s="16">
        <v>0</v>
      </c>
      <c r="U53" s="16">
        <f>SUM(C53:T53)</f>
        <v>23434.792439800003</v>
      </c>
      <c r="V53" s="46">
        <v>26076.654738399997</v>
      </c>
      <c r="W53" s="45">
        <f t="shared" si="7"/>
        <v>-10.131139615503043</v>
      </c>
    </row>
    <row r="54" spans="1:23" ht="16.5" thickBot="1" x14ac:dyDescent="0.3">
      <c r="A54" s="50"/>
      <c r="B54" s="20" t="s">
        <v>42</v>
      </c>
      <c r="C54" s="20">
        <v>1</v>
      </c>
      <c r="D54" s="20">
        <v>3</v>
      </c>
      <c r="E54" s="20"/>
      <c r="F54" s="20"/>
      <c r="G54" s="20"/>
      <c r="H54" s="20">
        <v>0</v>
      </c>
      <c r="I54" s="20">
        <v>0</v>
      </c>
      <c r="J54" s="20">
        <v>32</v>
      </c>
      <c r="K54" s="20">
        <v>1</v>
      </c>
      <c r="L54" s="20">
        <v>0</v>
      </c>
      <c r="M54" s="20">
        <v>1</v>
      </c>
      <c r="N54" s="20">
        <v>0</v>
      </c>
      <c r="O54" s="20"/>
      <c r="P54" s="20">
        <v>0</v>
      </c>
      <c r="Q54" s="20"/>
      <c r="R54" s="20"/>
      <c r="S54" s="20"/>
      <c r="T54" s="20"/>
      <c r="U54" s="20">
        <f t="shared" si="6"/>
        <v>38</v>
      </c>
      <c r="V54" s="47">
        <v>34</v>
      </c>
      <c r="W54" s="45">
        <f t="shared" si="7"/>
        <v>11.76470588235294</v>
      </c>
    </row>
    <row r="55" spans="1:23" ht="16.5" thickBot="1" x14ac:dyDescent="0.3">
      <c r="A55" s="51"/>
      <c r="B55" s="34" t="s">
        <v>43</v>
      </c>
      <c r="C55" s="26">
        <v>33.916469999999997</v>
      </c>
      <c r="D55" s="26">
        <v>45.104679500000003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895.51069409999991</v>
      </c>
      <c r="K55" s="26">
        <v>2437.8223830000002</v>
      </c>
      <c r="L55" s="26">
        <v>0</v>
      </c>
      <c r="M55" s="26">
        <v>27.341999999999999</v>
      </c>
      <c r="N55" s="26">
        <v>0</v>
      </c>
      <c r="O55" s="26">
        <v>0</v>
      </c>
      <c r="P55" s="26">
        <v>0</v>
      </c>
      <c r="Q55" s="26"/>
      <c r="R55" s="26"/>
      <c r="S55" s="26"/>
      <c r="T55" s="26"/>
      <c r="U55" s="26">
        <f t="shared" si="6"/>
        <v>3439.6962266</v>
      </c>
      <c r="V55" s="48">
        <v>5685.8464162</v>
      </c>
      <c r="W55" s="45">
        <f t="shared" si="7"/>
        <v>-39.5042360483096</v>
      </c>
    </row>
    <row r="56" spans="1:23" ht="16.5" thickBot="1" x14ac:dyDescent="0.3">
      <c r="A56" s="49" t="s">
        <v>45</v>
      </c>
      <c r="B56" s="10" t="s">
        <v>41</v>
      </c>
      <c r="C56" s="10">
        <v>3722</v>
      </c>
      <c r="D56" s="10">
        <v>4668</v>
      </c>
      <c r="E56" s="10">
        <v>409</v>
      </c>
      <c r="F56" s="10">
        <v>5120</v>
      </c>
      <c r="G56" s="10">
        <v>1519</v>
      </c>
      <c r="H56" s="10">
        <v>2498</v>
      </c>
      <c r="I56" s="10">
        <v>2048</v>
      </c>
      <c r="J56" s="10">
        <v>215</v>
      </c>
      <c r="K56" s="10">
        <v>5764</v>
      </c>
      <c r="L56" s="10">
        <v>2721</v>
      </c>
      <c r="M56" s="10">
        <v>2436</v>
      </c>
      <c r="N56" s="10">
        <v>3653</v>
      </c>
      <c r="O56" s="10">
        <v>664</v>
      </c>
      <c r="P56" s="10">
        <v>3719</v>
      </c>
      <c r="Q56" s="10"/>
      <c r="R56" s="10"/>
      <c r="S56" s="10"/>
      <c r="T56" s="10"/>
      <c r="U56" s="10">
        <f t="shared" si="6"/>
        <v>39156</v>
      </c>
      <c r="V56" s="44">
        <v>32976</v>
      </c>
      <c r="W56" s="45">
        <f t="shared" si="7"/>
        <v>18.74090247452693</v>
      </c>
    </row>
    <row r="57" spans="1:23" ht="16.5" thickBot="1" x14ac:dyDescent="0.3">
      <c r="A57" s="50"/>
      <c r="B57" s="15" t="s">
        <v>25</v>
      </c>
      <c r="C57" s="16">
        <v>8611.5715988999982</v>
      </c>
      <c r="D57" s="16">
        <v>5836.7438560999999</v>
      </c>
      <c r="E57" s="16">
        <v>2540.3075031999997</v>
      </c>
      <c r="F57" s="16">
        <v>4507.8796669000021</v>
      </c>
      <c r="G57" s="16">
        <v>2179.2044764999987</v>
      </c>
      <c r="H57" s="16">
        <v>6517.5393129000031</v>
      </c>
      <c r="I57" s="16">
        <v>2106.4497728000001</v>
      </c>
      <c r="J57" s="16">
        <v>784.36047539999993</v>
      </c>
      <c r="K57" s="16">
        <v>6166.9410078000037</v>
      </c>
      <c r="L57" s="16">
        <v>8986.7953698999972</v>
      </c>
      <c r="M57" s="16">
        <v>13004.719423200013</v>
      </c>
      <c r="N57" s="16">
        <v>5748.9191417000047</v>
      </c>
      <c r="O57" s="16">
        <v>7617.4976999000037</v>
      </c>
      <c r="P57" s="16">
        <v>5216.5245443000013</v>
      </c>
      <c r="Q57" s="16">
        <v>0</v>
      </c>
      <c r="R57" s="16">
        <v>0</v>
      </c>
      <c r="S57" s="16">
        <v>0</v>
      </c>
      <c r="T57" s="16">
        <v>0</v>
      </c>
      <c r="U57" s="16">
        <f t="shared" si="6"/>
        <v>79825.453849500031</v>
      </c>
      <c r="V57" s="46">
        <v>71025.82795810001</v>
      </c>
      <c r="W57" s="45">
        <f t="shared" si="7"/>
        <v>12.389332365954466</v>
      </c>
    </row>
    <row r="58" spans="1:23" ht="16.5" thickBot="1" x14ac:dyDescent="0.3">
      <c r="A58" s="50"/>
      <c r="B58" s="20" t="s">
        <v>42</v>
      </c>
      <c r="C58" s="20">
        <v>257</v>
      </c>
      <c r="D58" s="20">
        <v>225</v>
      </c>
      <c r="E58" s="20">
        <v>179</v>
      </c>
      <c r="F58" s="20">
        <v>206</v>
      </c>
      <c r="G58" s="20">
        <v>115</v>
      </c>
      <c r="H58" s="20">
        <v>523</v>
      </c>
      <c r="I58" s="20">
        <v>43</v>
      </c>
      <c r="J58" s="20">
        <v>19</v>
      </c>
      <c r="K58" s="20">
        <v>418</v>
      </c>
      <c r="L58" s="20">
        <v>124</v>
      </c>
      <c r="M58" s="20">
        <v>315</v>
      </c>
      <c r="N58" s="20">
        <v>305</v>
      </c>
      <c r="O58" s="20">
        <v>179</v>
      </c>
      <c r="P58" s="20">
        <v>183</v>
      </c>
      <c r="Q58" s="20"/>
      <c r="R58" s="20"/>
      <c r="S58" s="20"/>
      <c r="T58" s="20"/>
      <c r="U58" s="20">
        <f t="shared" si="6"/>
        <v>3091</v>
      </c>
      <c r="V58" s="47">
        <v>2795</v>
      </c>
      <c r="W58" s="45">
        <f t="shared" si="7"/>
        <v>10.590339892665474</v>
      </c>
    </row>
    <row r="59" spans="1:23" ht="16.5" thickBot="1" x14ac:dyDescent="0.3">
      <c r="A59" s="51"/>
      <c r="B59" s="34" t="s">
        <v>43</v>
      </c>
      <c r="C59" s="26">
        <v>2375.8769057</v>
      </c>
      <c r="D59" s="26">
        <v>1773.3708641000001</v>
      </c>
      <c r="E59" s="26">
        <v>1043.2261230000004</v>
      </c>
      <c r="F59" s="26">
        <v>1512.6177891999998</v>
      </c>
      <c r="G59" s="26">
        <v>978.41813200000013</v>
      </c>
      <c r="H59" s="26">
        <v>2852.2117115000005</v>
      </c>
      <c r="I59" s="26">
        <v>439.65079780000002</v>
      </c>
      <c r="J59" s="26">
        <v>1077.5548646</v>
      </c>
      <c r="K59" s="26">
        <v>2604.1375141000003</v>
      </c>
      <c r="L59" s="26">
        <v>835.1257009000002</v>
      </c>
      <c r="M59" s="26">
        <v>1525.6586484000004</v>
      </c>
      <c r="N59" s="26">
        <v>2539.2986283999999</v>
      </c>
      <c r="O59" s="26">
        <v>992.09023279999985</v>
      </c>
      <c r="P59" s="26">
        <v>2814.0589672000001</v>
      </c>
      <c r="Q59" s="26">
        <v>0</v>
      </c>
      <c r="R59" s="26">
        <v>0</v>
      </c>
      <c r="S59" s="26">
        <v>0</v>
      </c>
      <c r="T59" s="26">
        <v>0</v>
      </c>
      <c r="U59" s="26">
        <f t="shared" si="6"/>
        <v>23363.296879700003</v>
      </c>
      <c r="V59" s="48">
        <v>17323.5329031</v>
      </c>
      <c r="W59" s="45">
        <f t="shared" si="7"/>
        <v>34.86450489275893</v>
      </c>
    </row>
    <row r="60" spans="1:23" ht="16.5" thickBot="1" x14ac:dyDescent="0.3">
      <c r="A60" s="49" t="s">
        <v>46</v>
      </c>
      <c r="B60" s="10" t="s">
        <v>41</v>
      </c>
      <c r="C60" s="10">
        <v>11262</v>
      </c>
      <c r="D60" s="10">
        <v>10969</v>
      </c>
      <c r="E60" s="10">
        <v>3418</v>
      </c>
      <c r="F60" s="10">
        <v>27208</v>
      </c>
      <c r="G60" s="10">
        <v>5850</v>
      </c>
      <c r="H60" s="10">
        <v>8663</v>
      </c>
      <c r="I60" s="10">
        <v>2637</v>
      </c>
      <c r="J60" s="10">
        <v>123601</v>
      </c>
      <c r="K60" s="10">
        <v>26004</v>
      </c>
      <c r="L60" s="10">
        <v>9239</v>
      </c>
      <c r="M60" s="10">
        <v>15552</v>
      </c>
      <c r="N60" s="10">
        <v>35414</v>
      </c>
      <c r="O60" s="10">
        <v>3836</v>
      </c>
      <c r="P60" s="10">
        <v>131103</v>
      </c>
      <c r="Q60" s="10"/>
      <c r="R60" s="10"/>
      <c r="S60" s="10"/>
      <c r="T60" s="10"/>
      <c r="U60" s="10">
        <f t="shared" si="6"/>
        <v>414756</v>
      </c>
      <c r="V60" s="44">
        <v>334437</v>
      </c>
      <c r="W60" s="45">
        <f t="shared" si="7"/>
        <v>24.016182420007357</v>
      </c>
    </row>
    <row r="61" spans="1:23" ht="16.5" thickBot="1" x14ac:dyDescent="0.3">
      <c r="A61" s="50"/>
      <c r="B61" s="15" t="s">
        <v>25</v>
      </c>
      <c r="C61" s="16">
        <v>1286.9124871000001</v>
      </c>
      <c r="D61" s="16">
        <v>1878.3514702999992</v>
      </c>
      <c r="E61" s="16">
        <v>1355.4866925999995</v>
      </c>
      <c r="F61" s="16">
        <v>1146.2787932000001</v>
      </c>
      <c r="G61" s="16">
        <v>649.67573209999966</v>
      </c>
      <c r="H61" s="16">
        <v>1096.0021872000002</v>
      </c>
      <c r="I61" s="16">
        <v>200.97044109999996</v>
      </c>
      <c r="J61" s="16">
        <v>1690.9348703999988</v>
      </c>
      <c r="K61" s="16">
        <v>2748.4955719999998</v>
      </c>
      <c r="L61" s="16">
        <v>1181.3029854999993</v>
      </c>
      <c r="M61" s="16">
        <v>3300.4122933000003</v>
      </c>
      <c r="N61" s="16">
        <v>2697.6411366000007</v>
      </c>
      <c r="O61" s="16">
        <v>4500.862732300001</v>
      </c>
      <c r="P61" s="16">
        <v>1896.7863996000012</v>
      </c>
      <c r="Q61" s="16">
        <v>0</v>
      </c>
      <c r="R61" s="16">
        <v>0</v>
      </c>
      <c r="S61" s="16">
        <v>0</v>
      </c>
      <c r="T61" s="16">
        <v>0</v>
      </c>
      <c r="U61" s="16">
        <f t="shared" si="6"/>
        <v>25630.113793299999</v>
      </c>
      <c r="V61" s="46">
        <v>19481.876341899999</v>
      </c>
      <c r="W61" s="45">
        <f t="shared" si="7"/>
        <v>31.55875411331342</v>
      </c>
    </row>
    <row r="62" spans="1:23" ht="16.5" thickBot="1" x14ac:dyDescent="0.3">
      <c r="A62" s="50"/>
      <c r="B62" s="20" t="s">
        <v>42</v>
      </c>
      <c r="C62" s="20">
        <v>112</v>
      </c>
      <c r="D62" s="20">
        <v>120</v>
      </c>
      <c r="E62" s="20">
        <v>142</v>
      </c>
      <c r="F62" s="20">
        <v>171</v>
      </c>
      <c r="G62" s="20">
        <v>55</v>
      </c>
      <c r="H62" s="20">
        <v>51</v>
      </c>
      <c r="I62" s="20">
        <v>23</v>
      </c>
      <c r="J62" s="20">
        <v>16</v>
      </c>
      <c r="K62" s="20">
        <v>261</v>
      </c>
      <c r="L62" s="20">
        <v>98</v>
      </c>
      <c r="M62" s="20">
        <v>178</v>
      </c>
      <c r="N62" s="20">
        <v>327</v>
      </c>
      <c r="O62" s="20">
        <v>357</v>
      </c>
      <c r="P62" s="20">
        <v>139</v>
      </c>
      <c r="Q62" s="20"/>
      <c r="R62" s="20"/>
      <c r="S62" s="20"/>
      <c r="T62" s="20"/>
      <c r="U62" s="20">
        <f t="shared" si="6"/>
        <v>2050</v>
      </c>
      <c r="V62" s="47">
        <v>1930</v>
      </c>
      <c r="W62" s="45">
        <f t="shared" si="7"/>
        <v>6.2176165803108807</v>
      </c>
    </row>
    <row r="63" spans="1:23" ht="16.5" thickBot="1" x14ac:dyDescent="0.3">
      <c r="A63" s="51"/>
      <c r="B63" s="34" t="s">
        <v>43</v>
      </c>
      <c r="C63" s="26">
        <v>257.54515379999998</v>
      </c>
      <c r="D63" s="26">
        <v>776.50176390000013</v>
      </c>
      <c r="E63" s="26">
        <v>933.29634920000035</v>
      </c>
      <c r="F63" s="26">
        <v>161.42381380000003</v>
      </c>
      <c r="G63" s="26">
        <v>137.22783000000001</v>
      </c>
      <c r="H63" s="26">
        <v>513.44018949999997</v>
      </c>
      <c r="I63" s="26">
        <v>104.782335</v>
      </c>
      <c r="J63" s="26">
        <v>207.4006435</v>
      </c>
      <c r="K63" s="26">
        <v>2245.808916</v>
      </c>
      <c r="L63" s="26">
        <v>237.54415740000002</v>
      </c>
      <c r="M63" s="26">
        <v>1171.1299125999999</v>
      </c>
      <c r="N63" s="26">
        <v>1054.3888456</v>
      </c>
      <c r="O63" s="26">
        <v>2903.9199948999999</v>
      </c>
      <c r="P63" s="26">
        <v>568.94658609999999</v>
      </c>
      <c r="Q63" s="26">
        <v>0</v>
      </c>
      <c r="R63" s="26">
        <v>0</v>
      </c>
      <c r="S63" s="26">
        <v>0</v>
      </c>
      <c r="T63" s="26">
        <v>0</v>
      </c>
      <c r="U63" s="26">
        <f t="shared" si="6"/>
        <v>11273.356491300001</v>
      </c>
      <c r="V63" s="48">
        <v>7037.4397286000003</v>
      </c>
      <c r="W63" s="45">
        <f t="shared" si="7"/>
        <v>60.191162213231152</v>
      </c>
    </row>
    <row r="64" spans="1:23" ht="16.5" thickBot="1" x14ac:dyDescent="0.3">
      <c r="A64" s="49" t="s">
        <v>47</v>
      </c>
      <c r="B64" s="10" t="s">
        <v>41</v>
      </c>
      <c r="C64" s="10">
        <v>2</v>
      </c>
      <c r="D64" s="10">
        <v>0</v>
      </c>
      <c r="E64" s="10">
        <v>4</v>
      </c>
      <c r="F64" s="10">
        <v>5857</v>
      </c>
      <c r="G64" s="10">
        <v>0</v>
      </c>
      <c r="H64" s="10">
        <v>2</v>
      </c>
      <c r="I64" s="10">
        <v>14</v>
      </c>
      <c r="J64" s="10"/>
      <c r="K64" s="10">
        <v>0</v>
      </c>
      <c r="L64" s="10">
        <v>0</v>
      </c>
      <c r="M64" s="10">
        <v>6320</v>
      </c>
      <c r="N64" s="10">
        <v>182</v>
      </c>
      <c r="O64" s="10">
        <v>1</v>
      </c>
      <c r="P64" s="10">
        <v>0</v>
      </c>
      <c r="Q64" s="10">
        <v>101744</v>
      </c>
      <c r="R64" s="10">
        <v>99135</v>
      </c>
      <c r="S64" s="10">
        <v>102496</v>
      </c>
      <c r="T64" s="10">
        <v>76063</v>
      </c>
      <c r="U64" s="10">
        <f t="shared" si="6"/>
        <v>391820</v>
      </c>
      <c r="V64" s="44">
        <v>147454</v>
      </c>
      <c r="W64" s="45">
        <f t="shared" si="7"/>
        <v>165.72354768266712</v>
      </c>
    </row>
    <row r="65" spans="1:23" ht="16.5" thickBot="1" x14ac:dyDescent="0.3">
      <c r="A65" s="50"/>
      <c r="B65" s="15" t="s">
        <v>25</v>
      </c>
      <c r="C65" s="16">
        <v>6.0000000000000001E-3</v>
      </c>
      <c r="D65" s="16">
        <v>0</v>
      </c>
      <c r="E65" s="16">
        <v>6.0000000000000001E-3</v>
      </c>
      <c r="F65" s="16">
        <v>154.82442870000006</v>
      </c>
      <c r="G65" s="16">
        <v>0</v>
      </c>
      <c r="H65" s="16">
        <v>2.4E-2</v>
      </c>
      <c r="I65" s="16">
        <v>6.1611000000000006E-2</v>
      </c>
      <c r="J65" s="16">
        <v>0</v>
      </c>
      <c r="K65" s="16">
        <v>0</v>
      </c>
      <c r="L65" s="16">
        <v>0</v>
      </c>
      <c r="M65" s="16">
        <v>6.6481874999999997</v>
      </c>
      <c r="N65" s="16">
        <v>6.5628508000000005</v>
      </c>
      <c r="O65" s="16">
        <v>0.02</v>
      </c>
      <c r="P65" s="16">
        <v>0</v>
      </c>
      <c r="Q65" s="16">
        <v>2628.0150653000005</v>
      </c>
      <c r="R65" s="16">
        <v>2493.8202119000007</v>
      </c>
      <c r="S65" s="16">
        <v>2274.2486003000008</v>
      </c>
      <c r="T65" s="16">
        <v>2142.6546422999991</v>
      </c>
      <c r="U65" s="16">
        <f t="shared" si="6"/>
        <v>9706.8915978000005</v>
      </c>
      <c r="V65" s="46">
        <v>3136.9343079</v>
      </c>
      <c r="W65" s="45">
        <f t="shared" si="7"/>
        <v>209.43879103092263</v>
      </c>
    </row>
    <row r="66" spans="1:23" ht="16.5" thickBot="1" x14ac:dyDescent="0.3">
      <c r="A66" s="50"/>
      <c r="B66" s="20" t="s">
        <v>42</v>
      </c>
      <c r="C66" s="20">
        <v>0</v>
      </c>
      <c r="D66" s="20">
        <v>0</v>
      </c>
      <c r="E66" s="20">
        <v>0</v>
      </c>
      <c r="F66" s="20">
        <v>8</v>
      </c>
      <c r="G66" s="20">
        <v>0</v>
      </c>
      <c r="H66" s="20">
        <v>0</v>
      </c>
      <c r="I66" s="20">
        <v>1</v>
      </c>
      <c r="J66" s="20"/>
      <c r="K66" s="20">
        <v>2</v>
      </c>
      <c r="L66" s="20">
        <v>0</v>
      </c>
      <c r="M66" s="20">
        <v>47</v>
      </c>
      <c r="N66" s="20">
        <v>2</v>
      </c>
      <c r="O66" s="20">
        <v>0</v>
      </c>
      <c r="P66" s="20">
        <v>29</v>
      </c>
      <c r="Q66" s="20">
        <v>740</v>
      </c>
      <c r="R66" s="20">
        <v>681</v>
      </c>
      <c r="S66" s="20">
        <v>33</v>
      </c>
      <c r="T66" s="20">
        <v>300</v>
      </c>
      <c r="U66" s="20">
        <f t="shared" si="6"/>
        <v>1843</v>
      </c>
      <c r="V66" s="47">
        <v>268</v>
      </c>
      <c r="W66" s="45">
        <f t="shared" si="7"/>
        <v>587.68656716417911</v>
      </c>
    </row>
    <row r="67" spans="1:23" ht="16.5" thickBot="1" x14ac:dyDescent="0.3">
      <c r="A67" s="51"/>
      <c r="B67" s="34" t="s">
        <v>43</v>
      </c>
      <c r="C67" s="26">
        <v>0</v>
      </c>
      <c r="D67" s="26">
        <v>0</v>
      </c>
      <c r="E67" s="26">
        <v>0</v>
      </c>
      <c r="F67" s="26">
        <v>5.8264199000000003</v>
      </c>
      <c r="G67" s="26">
        <v>0</v>
      </c>
      <c r="H67" s="26">
        <v>0</v>
      </c>
      <c r="I67" s="26">
        <v>0.56657999999999997</v>
      </c>
      <c r="J67" s="26">
        <v>0</v>
      </c>
      <c r="K67" s="26">
        <v>15.604340000000001</v>
      </c>
      <c r="L67" s="26">
        <v>0</v>
      </c>
      <c r="M67" s="26">
        <v>19.846393200000001</v>
      </c>
      <c r="N67" s="26">
        <v>5.9131999999999998</v>
      </c>
      <c r="O67" s="26">
        <v>0</v>
      </c>
      <c r="P67" s="26">
        <v>29</v>
      </c>
      <c r="Q67" s="26">
        <v>513.59833330000004</v>
      </c>
      <c r="R67" s="26">
        <v>535.75862530000006</v>
      </c>
      <c r="S67" s="26">
        <v>32.788271200000004</v>
      </c>
      <c r="T67" s="26">
        <v>316.02114030000018</v>
      </c>
      <c r="U67" s="26">
        <f>SUM(C67:T67)</f>
        <v>1474.9233032000002</v>
      </c>
      <c r="V67" s="48">
        <v>259.85272850000007</v>
      </c>
      <c r="W67" s="45">
        <f t="shared" si="7"/>
        <v>467.59969838069253</v>
      </c>
    </row>
    <row r="68" spans="1:23" ht="16.5" thickBot="1" x14ac:dyDescent="0.3">
      <c r="A68" s="49" t="s">
        <v>48</v>
      </c>
      <c r="B68" s="10" t="s">
        <v>41</v>
      </c>
      <c r="C68" s="10">
        <v>18499</v>
      </c>
      <c r="D68" s="10">
        <v>13208</v>
      </c>
      <c r="E68" s="10">
        <v>12837</v>
      </c>
      <c r="F68" s="10">
        <v>14529</v>
      </c>
      <c r="G68" s="10">
        <v>6157</v>
      </c>
      <c r="H68" s="10">
        <v>7914</v>
      </c>
      <c r="I68" s="10">
        <v>6481</v>
      </c>
      <c r="J68" s="10">
        <v>2069</v>
      </c>
      <c r="K68" s="10">
        <v>21127</v>
      </c>
      <c r="L68" s="10">
        <v>9171</v>
      </c>
      <c r="M68" s="10">
        <v>30937</v>
      </c>
      <c r="N68" s="10">
        <v>17723</v>
      </c>
      <c r="O68" s="10">
        <v>5433</v>
      </c>
      <c r="P68" s="10">
        <v>10220</v>
      </c>
      <c r="Q68" s="10"/>
      <c r="R68" s="10"/>
      <c r="S68" s="10"/>
      <c r="T68" s="10"/>
      <c r="U68" s="10">
        <f t="shared" si="6"/>
        <v>176305</v>
      </c>
      <c r="V68" s="44">
        <v>166404</v>
      </c>
      <c r="W68" s="45">
        <f t="shared" si="7"/>
        <v>5.9499771640104804</v>
      </c>
    </row>
    <row r="69" spans="1:23" ht="16.5" thickBot="1" x14ac:dyDescent="0.3">
      <c r="A69" s="50"/>
      <c r="B69" s="15" t="s">
        <v>25</v>
      </c>
      <c r="C69" s="16">
        <v>9934.6245751999995</v>
      </c>
      <c r="D69" s="16">
        <v>5257.5492031000049</v>
      </c>
      <c r="E69" s="16">
        <v>777.97143770000037</v>
      </c>
      <c r="F69" s="16">
        <v>2821.222252699999</v>
      </c>
      <c r="G69" s="16">
        <v>2194.1195385000015</v>
      </c>
      <c r="H69" s="16">
        <v>2387.3437538000012</v>
      </c>
      <c r="I69" s="16">
        <v>2033.9952152000021</v>
      </c>
      <c r="J69" s="16">
        <v>1991.0676885999999</v>
      </c>
      <c r="K69" s="16">
        <v>3911.6140547000005</v>
      </c>
      <c r="L69" s="16">
        <v>2134.9222844999995</v>
      </c>
      <c r="M69" s="16">
        <v>7879.4596511999998</v>
      </c>
      <c r="N69" s="16">
        <v>4655.7790008000056</v>
      </c>
      <c r="O69" s="16">
        <v>1199.8064678000005</v>
      </c>
      <c r="P69" s="16">
        <v>2229.8884556000016</v>
      </c>
      <c r="Q69" s="16">
        <v>0</v>
      </c>
      <c r="R69" s="16">
        <v>0</v>
      </c>
      <c r="S69" s="16">
        <v>0</v>
      </c>
      <c r="T69" s="16">
        <v>0</v>
      </c>
      <c r="U69" s="16">
        <f t="shared" si="6"/>
        <v>49409.363579400015</v>
      </c>
      <c r="V69" s="46">
        <v>45148.43891289999</v>
      </c>
      <c r="W69" s="45">
        <f t="shared" si="7"/>
        <v>9.4375902447483657</v>
      </c>
    </row>
    <row r="70" spans="1:23" ht="16.5" thickBot="1" x14ac:dyDescent="0.3">
      <c r="A70" s="50"/>
      <c r="B70" s="20" t="s">
        <v>42</v>
      </c>
      <c r="C70" s="20">
        <v>5873</v>
      </c>
      <c r="D70" s="20">
        <v>9766</v>
      </c>
      <c r="E70" s="20">
        <v>820</v>
      </c>
      <c r="F70" s="20">
        <v>2100</v>
      </c>
      <c r="G70" s="20">
        <v>3662</v>
      </c>
      <c r="H70" s="20">
        <v>2091</v>
      </c>
      <c r="I70" s="20">
        <v>7576</v>
      </c>
      <c r="J70" s="20">
        <v>1054</v>
      </c>
      <c r="K70" s="20">
        <v>3648</v>
      </c>
      <c r="L70" s="20">
        <v>4296</v>
      </c>
      <c r="M70" s="20">
        <v>9707</v>
      </c>
      <c r="N70" s="20">
        <v>5973</v>
      </c>
      <c r="O70" s="20">
        <v>1255</v>
      </c>
      <c r="P70" s="20">
        <v>1963</v>
      </c>
      <c r="Q70" s="20"/>
      <c r="R70" s="20"/>
      <c r="S70" s="20"/>
      <c r="T70" s="20"/>
      <c r="U70" s="20">
        <f t="shared" si="6"/>
        <v>59784</v>
      </c>
      <c r="V70" s="47">
        <v>63534</v>
      </c>
      <c r="W70" s="45">
        <f t="shared" si="7"/>
        <v>-5.9023514968363395</v>
      </c>
    </row>
    <row r="71" spans="1:23" ht="16.5" thickBot="1" x14ac:dyDescent="0.3">
      <c r="A71" s="51"/>
      <c r="B71" s="34" t="s">
        <v>43</v>
      </c>
      <c r="C71" s="26">
        <v>4345.1635866999995</v>
      </c>
      <c r="D71" s="26">
        <v>5273.5664004</v>
      </c>
      <c r="E71" s="26">
        <v>1035.3163562</v>
      </c>
      <c r="F71" s="26">
        <v>978.02874379999969</v>
      </c>
      <c r="G71" s="26">
        <v>1441.2340294000003</v>
      </c>
      <c r="H71" s="26">
        <v>2743.5029841</v>
      </c>
      <c r="I71" s="26">
        <v>901.41479099999992</v>
      </c>
      <c r="J71" s="26">
        <v>464.23277620000005</v>
      </c>
      <c r="K71" s="26">
        <v>1657.6391409999997</v>
      </c>
      <c r="L71" s="26">
        <v>1510.3185811000001</v>
      </c>
      <c r="M71" s="26">
        <v>4789.4771342999984</v>
      </c>
      <c r="N71" s="26">
        <v>3007.4501274999998</v>
      </c>
      <c r="O71" s="26">
        <v>1289.0089813</v>
      </c>
      <c r="P71" s="26">
        <v>1138.6303431000001</v>
      </c>
      <c r="Q71" s="26">
        <v>0</v>
      </c>
      <c r="R71" s="26">
        <v>0</v>
      </c>
      <c r="S71" s="26">
        <v>0</v>
      </c>
      <c r="T71" s="26">
        <v>0</v>
      </c>
      <c r="U71" s="26">
        <f>(SUM(C71:T71))</f>
        <v>30574.9839761</v>
      </c>
      <c r="V71" s="48">
        <v>29178.275504699999</v>
      </c>
      <c r="W71" s="45">
        <f t="shared" si="7"/>
        <v>4.7868095260633927</v>
      </c>
    </row>
    <row r="72" spans="1:23" ht="16.5" thickBot="1" x14ac:dyDescent="0.3">
      <c r="A72" s="49" t="s">
        <v>49</v>
      </c>
      <c r="B72" s="10" t="s">
        <v>41</v>
      </c>
      <c r="C72" s="10">
        <v>213718</v>
      </c>
      <c r="D72" s="10">
        <v>135031</v>
      </c>
      <c r="E72" s="10">
        <v>7639</v>
      </c>
      <c r="F72" s="10">
        <v>167007</v>
      </c>
      <c r="G72" s="10">
        <v>138228</v>
      </c>
      <c r="H72" s="10">
        <v>116287</v>
      </c>
      <c r="I72" s="10">
        <v>91986</v>
      </c>
      <c r="J72" s="10">
        <v>28643</v>
      </c>
      <c r="K72" s="10">
        <v>151007</v>
      </c>
      <c r="L72" s="10">
        <v>76597</v>
      </c>
      <c r="M72" s="10">
        <v>163642</v>
      </c>
      <c r="N72" s="10">
        <v>167801</v>
      </c>
      <c r="O72" s="10">
        <v>17022</v>
      </c>
      <c r="P72" s="10">
        <v>99840</v>
      </c>
      <c r="Q72" s="10"/>
      <c r="R72" s="10"/>
      <c r="S72" s="10"/>
      <c r="T72" s="10"/>
      <c r="U72" s="10">
        <f t="shared" si="6"/>
        <v>1574448</v>
      </c>
      <c r="V72" s="44">
        <v>1647913</v>
      </c>
      <c r="W72" s="45">
        <f t="shared" si="7"/>
        <v>-4.4580630166762445</v>
      </c>
    </row>
    <row r="73" spans="1:23" ht="16.5" thickBot="1" x14ac:dyDescent="0.3">
      <c r="A73" s="50"/>
      <c r="B73" s="15" t="s">
        <v>25</v>
      </c>
      <c r="C73" s="16">
        <v>11250.254087999987</v>
      </c>
      <c r="D73" s="16">
        <v>10905.876881200005</v>
      </c>
      <c r="E73" s="16">
        <v>1069.0042408000004</v>
      </c>
      <c r="F73" s="16">
        <v>12272.235235800013</v>
      </c>
      <c r="G73" s="16">
        <v>8870.4346849999874</v>
      </c>
      <c r="H73" s="16">
        <v>10651.113843400022</v>
      </c>
      <c r="I73" s="16">
        <v>7099.4746227999958</v>
      </c>
      <c r="J73" s="16">
        <v>1154.7749817000001</v>
      </c>
      <c r="K73" s="16">
        <v>18544.900022099988</v>
      </c>
      <c r="L73" s="16">
        <v>5785.9862278999981</v>
      </c>
      <c r="M73" s="16">
        <v>16454.16775340003</v>
      </c>
      <c r="N73" s="16">
        <v>13860.988336800001</v>
      </c>
      <c r="O73" s="16">
        <v>2375.6478031999991</v>
      </c>
      <c r="P73" s="16">
        <v>8763.3863040999877</v>
      </c>
      <c r="Q73" s="16">
        <v>0</v>
      </c>
      <c r="R73" s="16">
        <v>0</v>
      </c>
      <c r="S73" s="16">
        <v>0</v>
      </c>
      <c r="T73" s="16">
        <v>0</v>
      </c>
      <c r="U73" s="16">
        <f t="shared" si="6"/>
        <v>129058.24502620002</v>
      </c>
      <c r="V73" s="46">
        <v>125643.22565480007</v>
      </c>
      <c r="W73" s="45">
        <f t="shared" si="7"/>
        <v>2.7180290490014811</v>
      </c>
    </row>
    <row r="74" spans="1:23" ht="16.5" thickBot="1" x14ac:dyDescent="0.3">
      <c r="A74" s="50"/>
      <c r="B74" s="20" t="s">
        <v>42</v>
      </c>
      <c r="C74" s="20">
        <v>4279</v>
      </c>
      <c r="D74" s="20">
        <v>4867</v>
      </c>
      <c r="E74" s="20">
        <v>558</v>
      </c>
      <c r="F74" s="20">
        <v>6343</v>
      </c>
      <c r="G74" s="20">
        <v>3035</v>
      </c>
      <c r="H74" s="20">
        <v>4137</v>
      </c>
      <c r="I74" s="20">
        <v>1594</v>
      </c>
      <c r="J74" s="20">
        <v>227</v>
      </c>
      <c r="K74" s="20">
        <v>8895</v>
      </c>
      <c r="L74" s="20">
        <v>3114</v>
      </c>
      <c r="M74" s="20">
        <v>6552</v>
      </c>
      <c r="N74" s="20">
        <v>6846</v>
      </c>
      <c r="O74" s="20">
        <v>1033</v>
      </c>
      <c r="P74" s="20">
        <v>3616</v>
      </c>
      <c r="Q74" s="20"/>
      <c r="R74" s="20"/>
      <c r="S74" s="20"/>
      <c r="T74" s="20"/>
      <c r="U74" s="20">
        <f t="shared" si="6"/>
        <v>55096</v>
      </c>
      <c r="V74" s="47">
        <v>48999</v>
      </c>
      <c r="W74" s="45">
        <f t="shared" si="7"/>
        <v>12.443111083899671</v>
      </c>
    </row>
    <row r="75" spans="1:23" ht="16.5" thickBot="1" x14ac:dyDescent="0.3">
      <c r="A75" s="51"/>
      <c r="B75" s="34" t="s">
        <v>43</v>
      </c>
      <c r="C75" s="26">
        <v>5792.4492620000019</v>
      </c>
      <c r="D75" s="26">
        <v>8180.8682847999962</v>
      </c>
      <c r="E75" s="26">
        <v>722.74397669999996</v>
      </c>
      <c r="F75" s="26">
        <v>7997.6301430000003</v>
      </c>
      <c r="G75" s="26">
        <v>3371.1300707</v>
      </c>
      <c r="H75" s="26">
        <v>7465.598275100002</v>
      </c>
      <c r="I75" s="26">
        <v>2119.2653810000002</v>
      </c>
      <c r="J75" s="26">
        <v>343.04665499999999</v>
      </c>
      <c r="K75" s="26">
        <v>15366.728930199997</v>
      </c>
      <c r="L75" s="26">
        <v>3805.5150636000003</v>
      </c>
      <c r="M75" s="26">
        <v>10884.1302388</v>
      </c>
      <c r="N75" s="26">
        <v>9684.9201566000011</v>
      </c>
      <c r="O75" s="26">
        <v>1071.6106918999997</v>
      </c>
      <c r="P75" s="26">
        <v>7240.6370204000004</v>
      </c>
      <c r="Q75" s="26">
        <v>0</v>
      </c>
      <c r="R75" s="26">
        <v>0</v>
      </c>
      <c r="S75" s="26">
        <v>0</v>
      </c>
      <c r="T75" s="26">
        <v>0</v>
      </c>
      <c r="U75" s="26">
        <f t="shared" si="6"/>
        <v>84046.274149799996</v>
      </c>
      <c r="V75" s="48">
        <v>72063.738612800022</v>
      </c>
      <c r="W75" s="45">
        <f t="shared" si="7"/>
        <v>16.627690663375638</v>
      </c>
    </row>
    <row r="76" spans="1:23" ht="16.5" thickBot="1" x14ac:dyDescent="0.3">
      <c r="A76" s="49" t="s">
        <v>50</v>
      </c>
      <c r="B76" s="10" t="s">
        <v>41</v>
      </c>
      <c r="C76" s="10">
        <v>29295</v>
      </c>
      <c r="D76" s="10">
        <v>42493</v>
      </c>
      <c r="E76" s="10">
        <v>2648</v>
      </c>
      <c r="F76" s="10">
        <v>66988</v>
      </c>
      <c r="G76" s="10">
        <v>41417</v>
      </c>
      <c r="H76" s="10">
        <v>30550</v>
      </c>
      <c r="I76" s="10">
        <v>19030</v>
      </c>
      <c r="J76" s="10">
        <v>918</v>
      </c>
      <c r="K76" s="10">
        <v>62862</v>
      </c>
      <c r="L76" s="10">
        <v>31372</v>
      </c>
      <c r="M76" s="10">
        <v>49668</v>
      </c>
      <c r="N76" s="10">
        <v>70712</v>
      </c>
      <c r="O76" s="10">
        <v>5546</v>
      </c>
      <c r="P76" s="10">
        <v>33200</v>
      </c>
      <c r="Q76" s="10"/>
      <c r="R76" s="10"/>
      <c r="S76" s="10"/>
      <c r="T76" s="10"/>
      <c r="U76" s="10">
        <f t="shared" si="6"/>
        <v>486699</v>
      </c>
      <c r="V76" s="44">
        <v>497441</v>
      </c>
      <c r="W76" s="45">
        <f t="shared" si="7"/>
        <v>-2.1594520757235531</v>
      </c>
    </row>
    <row r="77" spans="1:23" ht="16.5" thickBot="1" x14ac:dyDescent="0.3">
      <c r="A77" s="50"/>
      <c r="B77" s="15" t="s">
        <v>25</v>
      </c>
      <c r="C77" s="16">
        <v>9075.030118100005</v>
      </c>
      <c r="D77" s="16">
        <v>8036.4699983999935</v>
      </c>
      <c r="E77" s="16">
        <v>4739.5612191</v>
      </c>
      <c r="F77" s="16">
        <v>10657.857053400005</v>
      </c>
      <c r="G77" s="16">
        <v>6090.4844162999943</v>
      </c>
      <c r="H77" s="16">
        <v>6242.8467933999982</v>
      </c>
      <c r="I77" s="16">
        <v>2616.7704081000029</v>
      </c>
      <c r="J77" s="16">
        <v>1679.9677848999988</v>
      </c>
      <c r="K77" s="16">
        <v>12603.554845699991</v>
      </c>
      <c r="L77" s="16">
        <v>7474.2875661000071</v>
      </c>
      <c r="M77" s="16">
        <v>12910.291606300001</v>
      </c>
      <c r="N77" s="16">
        <v>15448.053018699995</v>
      </c>
      <c r="O77" s="16">
        <v>9737.9285876000031</v>
      </c>
      <c r="P77" s="16">
        <v>7359.093957500012</v>
      </c>
      <c r="Q77" s="16">
        <v>0</v>
      </c>
      <c r="R77" s="16">
        <v>0</v>
      </c>
      <c r="S77" s="16">
        <v>0</v>
      </c>
      <c r="T77" s="16">
        <v>0</v>
      </c>
      <c r="U77" s="16">
        <f t="shared" si="6"/>
        <v>114672.19737360001</v>
      </c>
      <c r="V77" s="46">
        <v>103292.27916060005</v>
      </c>
      <c r="W77" s="45">
        <f t="shared" si="7"/>
        <v>11.017201194008241</v>
      </c>
    </row>
    <row r="78" spans="1:23" ht="16.5" thickBot="1" x14ac:dyDescent="0.3">
      <c r="A78" s="50"/>
      <c r="B78" s="20" t="s">
        <v>42</v>
      </c>
      <c r="C78" s="20">
        <v>306</v>
      </c>
      <c r="D78" s="20">
        <v>339</v>
      </c>
      <c r="E78" s="20">
        <v>132</v>
      </c>
      <c r="F78" s="20">
        <v>469</v>
      </c>
      <c r="G78" s="20">
        <v>297</v>
      </c>
      <c r="H78" s="20">
        <v>117</v>
      </c>
      <c r="I78" s="20">
        <v>93</v>
      </c>
      <c r="J78" s="20">
        <v>15</v>
      </c>
      <c r="K78" s="20">
        <v>557</v>
      </c>
      <c r="L78" s="20">
        <v>310</v>
      </c>
      <c r="M78" s="20">
        <v>552</v>
      </c>
      <c r="N78" s="20">
        <v>778</v>
      </c>
      <c r="O78" s="20">
        <v>259</v>
      </c>
      <c r="P78" s="20">
        <v>307</v>
      </c>
      <c r="Q78" s="20"/>
      <c r="R78" s="20"/>
      <c r="S78" s="20"/>
      <c r="T78" s="20"/>
      <c r="U78" s="20">
        <f t="shared" si="6"/>
        <v>4531</v>
      </c>
      <c r="V78" s="47">
        <v>2402</v>
      </c>
      <c r="W78" s="45">
        <f t="shared" si="7"/>
        <v>88.634471273938388</v>
      </c>
    </row>
    <row r="79" spans="1:23" ht="16.5" thickBot="1" x14ac:dyDescent="0.3">
      <c r="A79" s="51"/>
      <c r="B79" s="34" t="s">
        <v>43</v>
      </c>
      <c r="C79" s="26">
        <v>5603.4148183000007</v>
      </c>
      <c r="D79" s="26">
        <v>6938.7698612000013</v>
      </c>
      <c r="E79" s="26">
        <v>2497.1456999000002</v>
      </c>
      <c r="F79" s="26">
        <v>5146.0432821999984</v>
      </c>
      <c r="G79" s="26">
        <v>3724.1440632999993</v>
      </c>
      <c r="H79" s="26">
        <v>7956.7141179999981</v>
      </c>
      <c r="I79" s="26">
        <v>1461.4578200000001</v>
      </c>
      <c r="J79" s="26">
        <v>126.12822</v>
      </c>
      <c r="K79" s="26">
        <v>11257.6482027</v>
      </c>
      <c r="L79" s="26">
        <v>4402.2167295000008</v>
      </c>
      <c r="M79" s="26">
        <v>10446.363839200003</v>
      </c>
      <c r="N79" s="26">
        <v>11148.741304500001</v>
      </c>
      <c r="O79" s="26">
        <v>9985.7676201000013</v>
      </c>
      <c r="P79" s="26">
        <v>6134.1525205999997</v>
      </c>
      <c r="Q79" s="26">
        <v>0</v>
      </c>
      <c r="R79" s="26">
        <v>0</v>
      </c>
      <c r="S79" s="26">
        <v>0</v>
      </c>
      <c r="T79" s="26">
        <v>0</v>
      </c>
      <c r="U79" s="26">
        <f t="shared" si="6"/>
        <v>86828.7080995</v>
      </c>
      <c r="V79" s="48">
        <v>32111.5747175</v>
      </c>
      <c r="W79" s="45">
        <f t="shared" si="7"/>
        <v>170.39691719690265</v>
      </c>
    </row>
    <row r="80" spans="1:23" ht="16.5" thickBot="1" x14ac:dyDescent="0.3">
      <c r="A80" s="70" t="s">
        <v>34</v>
      </c>
      <c r="B80" s="71"/>
      <c r="C80" s="44">
        <f>C48+C52+C56+C60+C64+C68+C72+C76</f>
        <v>280429</v>
      </c>
      <c r="D80" s="44">
        <f t="shared" ref="D80:T80" si="8">D48+D52+D56+D60+D64+D68+D72+D76</f>
        <v>222162</v>
      </c>
      <c r="E80" s="44">
        <f t="shared" si="8"/>
        <v>28271</v>
      </c>
      <c r="F80" s="44">
        <f t="shared" si="8"/>
        <v>291897</v>
      </c>
      <c r="G80" s="44">
        <f t="shared" si="8"/>
        <v>194939</v>
      </c>
      <c r="H80" s="44">
        <f t="shared" si="8"/>
        <v>199026</v>
      </c>
      <c r="I80" s="44">
        <f t="shared" si="8"/>
        <v>123873</v>
      </c>
      <c r="J80" s="44">
        <f t="shared" si="8"/>
        <v>159669</v>
      </c>
      <c r="K80" s="44">
        <f t="shared" si="8"/>
        <v>279398</v>
      </c>
      <c r="L80" s="44">
        <f t="shared" si="8"/>
        <v>132429</v>
      </c>
      <c r="M80" s="44">
        <f t="shared" si="8"/>
        <v>309863</v>
      </c>
      <c r="N80" s="44">
        <f t="shared" si="8"/>
        <v>298975</v>
      </c>
      <c r="O80" s="44">
        <f t="shared" si="8"/>
        <v>44725</v>
      </c>
      <c r="P80" s="44">
        <f t="shared" si="8"/>
        <v>299289</v>
      </c>
      <c r="Q80" s="44">
        <f t="shared" si="8"/>
        <v>101744</v>
      </c>
      <c r="R80" s="44">
        <f t="shared" si="8"/>
        <v>99135</v>
      </c>
      <c r="S80" s="44">
        <f t="shared" si="8"/>
        <v>102496</v>
      </c>
      <c r="T80" s="44">
        <f t="shared" si="8"/>
        <v>76063</v>
      </c>
      <c r="U80" s="44">
        <f>SUM(C80:T80)</f>
        <v>3244383</v>
      </c>
      <c r="V80" s="44">
        <v>2977097</v>
      </c>
      <c r="W80" s="45">
        <f t="shared" si="7"/>
        <v>8.9780749501947703</v>
      </c>
    </row>
    <row r="81" spans="1:23" ht="16.5" thickBot="1" x14ac:dyDescent="0.3">
      <c r="A81" s="59" t="s">
        <v>35</v>
      </c>
      <c r="B81" s="66"/>
      <c r="C81" s="46">
        <f t="shared" ref="C81:T81" si="9">C49+C53+C57+C61+C65+C69+C73+C77</f>
        <v>41004.679805399988</v>
      </c>
      <c r="D81" s="46">
        <f t="shared" si="9"/>
        <v>38657.119642200007</v>
      </c>
      <c r="E81" s="46">
        <f t="shared" si="9"/>
        <v>10616.0910038</v>
      </c>
      <c r="F81" s="46">
        <f t="shared" si="9"/>
        <v>32818.889155500015</v>
      </c>
      <c r="G81" s="46">
        <f t="shared" si="9"/>
        <v>20374.962462299984</v>
      </c>
      <c r="H81" s="46">
        <f t="shared" si="9"/>
        <v>30648.699188300023</v>
      </c>
      <c r="I81" s="46">
        <f t="shared" si="9"/>
        <v>18693.134439000001</v>
      </c>
      <c r="J81" s="46">
        <f t="shared" si="9"/>
        <v>13792.013603999996</v>
      </c>
      <c r="K81" s="46">
        <f t="shared" si="9"/>
        <v>50020.83487129998</v>
      </c>
      <c r="L81" s="46">
        <f t="shared" si="9"/>
        <v>27032.991074499998</v>
      </c>
      <c r="M81" s="46">
        <f t="shared" si="9"/>
        <v>57942.032105500039</v>
      </c>
      <c r="N81" s="46">
        <f t="shared" si="9"/>
        <v>43102.698248100009</v>
      </c>
      <c r="O81" s="46">
        <f t="shared" si="9"/>
        <v>27048.053187000005</v>
      </c>
      <c r="P81" s="46">
        <f t="shared" si="9"/>
        <v>27835.129143200003</v>
      </c>
      <c r="Q81" s="46">
        <f t="shared" si="9"/>
        <v>2628.0150653000005</v>
      </c>
      <c r="R81" s="46">
        <f t="shared" si="9"/>
        <v>2493.8202119000007</v>
      </c>
      <c r="S81" s="46">
        <f t="shared" si="9"/>
        <v>2274.2486003000008</v>
      </c>
      <c r="T81" s="46">
        <f t="shared" si="9"/>
        <v>2142.6546422999991</v>
      </c>
      <c r="U81" s="46">
        <f t="shared" si="6"/>
        <v>449126.06644989998</v>
      </c>
      <c r="V81" s="46">
        <v>414661.29992230004</v>
      </c>
      <c r="W81" s="45">
        <f t="shared" si="7"/>
        <v>8.3115464438224684</v>
      </c>
    </row>
    <row r="82" spans="1:23" ht="16.5" thickBot="1" x14ac:dyDescent="0.3">
      <c r="A82" s="67" t="s">
        <v>36</v>
      </c>
      <c r="B82" s="68"/>
      <c r="C82" s="47">
        <f t="shared" ref="C82:T82" si="10">C50+C54+C58+C62+C66+C70+C74+C78</f>
        <v>11620</v>
      </c>
      <c r="D82" s="47">
        <f t="shared" si="10"/>
        <v>18497</v>
      </c>
      <c r="E82" s="47">
        <f t="shared" si="10"/>
        <v>2133</v>
      </c>
      <c r="F82" s="47">
        <f t="shared" si="10"/>
        <v>10887</v>
      </c>
      <c r="G82" s="47">
        <f t="shared" si="10"/>
        <v>7532</v>
      </c>
      <c r="H82" s="47">
        <f t="shared" si="10"/>
        <v>11425</v>
      </c>
      <c r="I82" s="47">
        <f t="shared" si="10"/>
        <v>9349</v>
      </c>
      <c r="J82" s="47">
        <f t="shared" si="10"/>
        <v>2093</v>
      </c>
      <c r="K82" s="47">
        <f t="shared" si="10"/>
        <v>15795</v>
      </c>
      <c r="L82" s="47">
        <f t="shared" si="10"/>
        <v>8354</v>
      </c>
      <c r="M82" s="47">
        <f t="shared" si="10"/>
        <v>22431</v>
      </c>
      <c r="N82" s="47">
        <f t="shared" si="10"/>
        <v>14617</v>
      </c>
      <c r="O82" s="47">
        <f t="shared" si="10"/>
        <v>5507</v>
      </c>
      <c r="P82" s="47">
        <f t="shared" si="10"/>
        <v>8122</v>
      </c>
      <c r="Q82" s="47">
        <f t="shared" si="10"/>
        <v>740</v>
      </c>
      <c r="R82" s="47">
        <f t="shared" si="10"/>
        <v>681</v>
      </c>
      <c r="S82" s="47">
        <f t="shared" si="10"/>
        <v>33</v>
      </c>
      <c r="T82" s="47">
        <f t="shared" si="10"/>
        <v>300</v>
      </c>
      <c r="U82" s="47">
        <f t="shared" si="6"/>
        <v>150116</v>
      </c>
      <c r="V82" s="47">
        <v>153090</v>
      </c>
      <c r="W82" s="45">
        <f t="shared" si="7"/>
        <v>-1.9426481154876214</v>
      </c>
    </row>
    <row r="83" spans="1:23" ht="16.5" thickBot="1" x14ac:dyDescent="0.3">
      <c r="A83" s="63" t="s">
        <v>37</v>
      </c>
      <c r="B83" s="69"/>
      <c r="C83" s="48">
        <f t="shared" ref="C83:T83" si="11">C51+C55+C59+C63+C67+C71+C75+C79</f>
        <v>18913.4387962</v>
      </c>
      <c r="D83" s="48">
        <f t="shared" si="11"/>
        <v>24560.579649699997</v>
      </c>
      <c r="E83" s="48">
        <f t="shared" si="11"/>
        <v>6337.6467550000016</v>
      </c>
      <c r="F83" s="48">
        <f t="shared" si="11"/>
        <v>16711.204322599999</v>
      </c>
      <c r="G83" s="48">
        <f t="shared" si="11"/>
        <v>9817.7704621000012</v>
      </c>
      <c r="H83" s="48">
        <f t="shared" si="11"/>
        <v>23725.292799299998</v>
      </c>
      <c r="I83" s="48">
        <f t="shared" si="11"/>
        <v>5036.0103247999996</v>
      </c>
      <c r="J83" s="48">
        <f t="shared" si="11"/>
        <v>3334.2793185999999</v>
      </c>
      <c r="K83" s="48">
        <f t="shared" si="11"/>
        <v>36362.179436599996</v>
      </c>
      <c r="L83" s="48">
        <f t="shared" si="11"/>
        <v>11186.0502595</v>
      </c>
      <c r="M83" s="48">
        <f t="shared" si="11"/>
        <v>33160.958244499998</v>
      </c>
      <c r="N83" s="48">
        <f t="shared" si="11"/>
        <v>27679.7261564</v>
      </c>
      <c r="O83" s="48">
        <f t="shared" si="11"/>
        <v>17943.9096555</v>
      </c>
      <c r="P83" s="48">
        <f t="shared" si="11"/>
        <v>19048.726889200003</v>
      </c>
      <c r="Q83" s="48">
        <f t="shared" si="11"/>
        <v>513.59833330000004</v>
      </c>
      <c r="R83" s="48">
        <f t="shared" si="11"/>
        <v>535.75862530000006</v>
      </c>
      <c r="S83" s="48">
        <f t="shared" si="11"/>
        <v>32.788271200000004</v>
      </c>
      <c r="T83" s="48">
        <f t="shared" si="11"/>
        <v>316.02114030000018</v>
      </c>
      <c r="U83" s="48">
        <f t="shared" si="6"/>
        <v>255215.93944009999</v>
      </c>
      <c r="V83" s="48">
        <v>179503.60937149997</v>
      </c>
      <c r="W83" s="45">
        <f t="shared" si="7"/>
        <v>42.178722942504223</v>
      </c>
    </row>
    <row r="85" spans="1:23" x14ac:dyDescent="0.25"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3" x14ac:dyDescent="0.25"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3" x14ac:dyDescent="0.25"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3" x14ac:dyDescent="0.25"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3" x14ac:dyDescent="0.25">
      <c r="U89" s="33"/>
    </row>
  </sheetData>
  <sheetProtection algorithmName="SHA-512" hashValue="eyPRKVTxNCohDhhv7B/ER14+IBxsd9d+B24hv28tqfYS2yBpWDSEyM5NNWn2ebU7O/ALrch+Dub/LeRTGTUAwQ==" saltValue="LVKgl4CKNesa31yZFAZB9A==" spinCount="100000" sheet="1" objects="1" scenarios="1"/>
  <mergeCells count="27">
    <mergeCell ref="A81:B81"/>
    <mergeCell ref="A82:B82"/>
    <mergeCell ref="A83:B83"/>
    <mergeCell ref="A60:A63"/>
    <mergeCell ref="A64:A67"/>
    <mergeCell ref="A68:A71"/>
    <mergeCell ref="A72:A75"/>
    <mergeCell ref="A76:A79"/>
    <mergeCell ref="A80:B80"/>
    <mergeCell ref="A56:A59"/>
    <mergeCell ref="A26:A29"/>
    <mergeCell ref="A30:A33"/>
    <mergeCell ref="A34:A37"/>
    <mergeCell ref="A38:B38"/>
    <mergeCell ref="A39:B39"/>
    <mergeCell ref="A40:B40"/>
    <mergeCell ref="A41:B41"/>
    <mergeCell ref="A44:W44"/>
    <mergeCell ref="A45:W45"/>
    <mergeCell ref="A48:A51"/>
    <mergeCell ref="A52:A55"/>
    <mergeCell ref="A22:A25"/>
    <mergeCell ref="A6:W6"/>
    <mergeCell ref="A7:W7"/>
    <mergeCell ref="A10:A13"/>
    <mergeCell ref="A14:A17"/>
    <mergeCell ref="A18:A21"/>
  </mergeCells>
  <pageMargins left="0.7" right="0.7" top="0.75" bottom="0.75" header="0.3" footer="0.3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Qtr Non-Life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Basant Bohara</cp:lastModifiedBy>
  <cp:lastPrinted>2025-10-13T08:58:51Z</cp:lastPrinted>
  <dcterms:created xsi:type="dcterms:W3CDTF">2015-06-05T18:17:20Z</dcterms:created>
  <dcterms:modified xsi:type="dcterms:W3CDTF">2025-10-13T08:59:52Z</dcterms:modified>
</cp:coreProperties>
</file>