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f87c11a463fa04/Calculation Sheet/Monthly Activities Compiled folder/Monthly Compiled data 2081_82/Poush2081/"/>
    </mc:Choice>
  </mc:AlternateContent>
  <xr:revisionPtr revIDLastSave="7" documentId="8_{2C4DE483-4966-4969-8208-F6B392F78539}" xr6:coauthVersionLast="47" xr6:coauthVersionMax="47" xr10:uidLastSave="{62542760-CBFC-490E-891A-E0AC5568D8AE}"/>
  <bookViews>
    <workbookView xWindow="-120" yWindow="-120" windowWidth="29040" windowHeight="15720" xr2:uid="{6FBEE1ED-3ECB-46AB-B349-660D6DA17747}"/>
  </bookViews>
  <sheets>
    <sheet name="life  Poush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3" i="1" l="1"/>
  <c r="J113" i="1"/>
  <c r="I113" i="1"/>
  <c r="H113" i="1"/>
  <c r="G113" i="1"/>
  <c r="F113" i="1"/>
  <c r="E113" i="1"/>
  <c r="D113" i="1"/>
  <c r="C113" i="1"/>
  <c r="B113" i="1"/>
  <c r="L112" i="1"/>
  <c r="L111" i="1"/>
  <c r="L110" i="1"/>
  <c r="L109" i="1"/>
  <c r="L108" i="1"/>
  <c r="L107" i="1"/>
  <c r="L106" i="1"/>
  <c r="K102" i="1"/>
  <c r="J102" i="1"/>
  <c r="I102" i="1"/>
  <c r="H102" i="1"/>
  <c r="G102" i="1"/>
  <c r="F102" i="1"/>
  <c r="E102" i="1"/>
  <c r="D102" i="1"/>
  <c r="C102" i="1"/>
  <c r="B102" i="1"/>
  <c r="L101" i="1"/>
  <c r="L100" i="1"/>
  <c r="L99" i="1"/>
  <c r="L98" i="1"/>
  <c r="L97" i="1"/>
  <c r="L96" i="1"/>
  <c r="L95" i="1"/>
  <c r="L102" i="1" s="1"/>
  <c r="F87" i="1"/>
  <c r="E87" i="1"/>
  <c r="D87" i="1"/>
  <c r="C87" i="1"/>
  <c r="B87" i="1"/>
  <c r="J53" i="1"/>
  <c r="I53" i="1"/>
  <c r="H53" i="1"/>
  <c r="G53" i="1"/>
  <c r="F53" i="1"/>
  <c r="E53" i="1"/>
  <c r="D53" i="1"/>
  <c r="C53" i="1"/>
  <c r="B53" i="1"/>
  <c r="H25" i="1"/>
  <c r="G25" i="1"/>
  <c r="F25" i="1"/>
  <c r="D25" i="1"/>
  <c r="C25" i="1"/>
  <c r="B25" i="1"/>
  <c r="L24" i="1"/>
  <c r="E25" i="1"/>
  <c r="L23" i="1"/>
  <c r="K25" i="1"/>
  <c r="J25" i="1"/>
  <c r="H20" i="1"/>
  <c r="G20" i="1"/>
  <c r="G26" i="1" s="1"/>
  <c r="G29" i="1" s="1"/>
  <c r="F20" i="1"/>
  <c r="F26" i="1" s="1"/>
  <c r="D20" i="1"/>
  <c r="C20" i="1"/>
  <c r="C26" i="1" s="1"/>
  <c r="C29" i="1" s="1"/>
  <c r="B20" i="1"/>
  <c r="B26" i="1" s="1"/>
  <c r="B29" i="1" s="1"/>
  <c r="L19" i="1"/>
  <c r="L14" i="1"/>
  <c r="L13" i="1"/>
  <c r="L8" i="1"/>
  <c r="E20" i="1"/>
  <c r="K20" i="1"/>
  <c r="J20" i="1"/>
  <c r="D26" i="1" l="1"/>
  <c r="D29" i="1" s="1"/>
  <c r="L113" i="1"/>
  <c r="K26" i="1"/>
  <c r="K29" i="1" s="1"/>
  <c r="J26" i="1"/>
  <c r="J29" i="1" s="1"/>
  <c r="E26" i="1"/>
  <c r="E29" i="1" s="1"/>
  <c r="L7" i="1"/>
  <c r="I20" i="1"/>
  <c r="L6" i="1"/>
  <c r="L12" i="1"/>
  <c r="L18" i="1"/>
  <c r="F29" i="1"/>
  <c r="L11" i="1"/>
  <c r="L17" i="1"/>
  <c r="I25" i="1"/>
  <c r="H26" i="1"/>
  <c r="H29" i="1" s="1"/>
  <c r="L22" i="1"/>
  <c r="L25" i="1" s="1"/>
  <c r="L10" i="1"/>
  <c r="L16" i="1"/>
  <c r="L9" i="1"/>
  <c r="L15" i="1"/>
  <c r="I26" i="1" l="1"/>
  <c r="L20" i="1"/>
  <c r="L26" i="1" s="1"/>
  <c r="L29" i="1" s="1"/>
  <c r="I29" i="1" l="1"/>
</calcChain>
</file>

<file path=xl/sharedStrings.xml><?xml version="1.0" encoding="utf-8"?>
<sst xmlns="http://schemas.openxmlformats.org/spreadsheetml/2006/main" count="143" uniqueCount="69">
  <si>
    <t>आ.व. 2081/82</t>
  </si>
  <si>
    <t>जीवन बीमा ब्यवसाय गर्ने बीमकहरुको विवरण</t>
  </si>
  <si>
    <t>रकम रु. लाखमा</t>
  </si>
  <si>
    <t>बीमक</t>
  </si>
  <si>
    <t>पुस महिनाको</t>
  </si>
  <si>
    <t>पुस मसान्तसम्मको (दोस्रो त्रैमासिकसम्मको)</t>
  </si>
  <si>
    <t>प्रथम बीमाशुल्क (बैदेशिक रोजगार बाहेक)</t>
  </si>
  <si>
    <t>बैदेशिक रोजगार बीमाशुल्क</t>
  </si>
  <si>
    <t>नवीकरण बीमाशुल्क</t>
  </si>
  <si>
    <t xml:space="preserve">कुल बीमाशुल्क </t>
  </si>
  <si>
    <t>जारी बीमालेखको  संख्या</t>
  </si>
  <si>
    <t>बीमाङ्क रकम</t>
  </si>
  <si>
    <t>कुल सक्रिय रहेको बीमालेखको संख्या</t>
  </si>
  <si>
    <t>कुल बीमाशुल्क</t>
  </si>
  <si>
    <t>राष्ट्रिय जीवन बीमा क. लि.</t>
  </si>
  <si>
    <t>नेशनल लाईफ इ. कं.लि.</t>
  </si>
  <si>
    <t>नेपाल लाइफ इ. कम्पनी लि.</t>
  </si>
  <si>
    <t>लाइफ इ. कर्पोरेशन (नेपाल) लि.</t>
  </si>
  <si>
    <t xml:space="preserve">मेट लाइफ </t>
  </si>
  <si>
    <t>एशियन लाइफ इ. क. लि.</t>
  </si>
  <si>
    <t>आइएमई लाइफ इ. क. लि.</t>
  </si>
  <si>
    <t>सन नेपाल लाइफ इ. क. लि.</t>
  </si>
  <si>
    <t>रिलायबल नेपाल ला. इ. क. लि.</t>
  </si>
  <si>
    <t>सिटिजन लाइफ इ. क. लि.</t>
  </si>
  <si>
    <t>सुर्यज्योति लाइफ इ. क. लि.</t>
  </si>
  <si>
    <t>सानीमा रिलायन्स लाइफ इ. लि.</t>
  </si>
  <si>
    <t>हिमालयन लाइफ इ.लि.</t>
  </si>
  <si>
    <t>प्रभु महालक्ष्मी लाइफ इ. लि.</t>
  </si>
  <si>
    <t>जम्मा (क)</t>
  </si>
  <si>
    <t>लघु बीमक</t>
  </si>
  <si>
    <t xml:space="preserve">गार्डियन माईक्रो लाईफ इ. लि. </t>
  </si>
  <si>
    <t>क्रेष्ट माईक्रो लाईफ इ. लि.</t>
  </si>
  <si>
    <t>लिवर्टी माइक्रो लाइफ इ. लि.</t>
  </si>
  <si>
    <t>जम्मा (ख)</t>
  </si>
  <si>
    <t>जम्मा (क+ख)</t>
  </si>
  <si>
    <t>जम्मा</t>
  </si>
  <si>
    <r>
      <rPr>
        <b/>
        <sz val="9"/>
        <color rgb="FFFF0000"/>
        <rFont val="Kalimati"/>
        <charset val="1"/>
      </rPr>
      <t>नोटः</t>
    </r>
    <r>
      <rPr>
        <b/>
        <sz val="9"/>
        <color theme="1"/>
        <rFont val="Kalimati"/>
        <charset val="1"/>
      </rPr>
      <t xml:space="preserve"> </t>
    </r>
    <r>
      <rPr>
        <i/>
        <sz val="9"/>
        <color theme="1"/>
        <rFont val="Kalimati"/>
        <charset val="1"/>
      </rPr>
      <t>बैदेशिक रोजगार म्यादी जीवन बीमा सामिहक बीमा कोष (पुल) स्थापना तथा संचालन सम्बन्धी निर्देशन,२०८१ को अनुसुची १ बमोजिम व्यवसाय वााँडफाडको अनुपातको आधारमा बैदेशिक रोजगार म्यादी जीवन बीमाशुल्क गणना गरिएको ।</t>
    </r>
  </si>
  <si>
    <t>२०८०/८१ पुस महिना</t>
  </si>
  <si>
    <t>वृद्दि %</t>
  </si>
  <si>
    <t>जीवन बीमा ब्यवसाय गर्ने बीमकहरुले जारी गरेको लघु बीमालेखको विवरण</t>
  </si>
  <si>
    <t>प्रथम बीमाशुल्क</t>
  </si>
  <si>
    <t xml:space="preserve">कुल बीमाशुल्क संकलन </t>
  </si>
  <si>
    <t>कुल बीमाशुल्क संकलन</t>
  </si>
  <si>
    <t>रिलायवल नेपाल ला. इ. क. लि.</t>
  </si>
  <si>
    <t>बीमकहरुले जारी गरेको बैदेशिक रोजगार बीमालेखको विवरण</t>
  </si>
  <si>
    <t>पुस मसान्तसम्मको(दोस्रो त्रैमासिकसम्मको)</t>
  </si>
  <si>
    <t>बीमाशुल्क संकलन</t>
  </si>
  <si>
    <t>जीवन बीमा ब्यवसाय गर्ने बीमकहरुको पुस मसान्तसम्ममा(दोस्रो त्रैमासिकसम्ममा) सक्रिय रहेका कुल बीमालेख संख्याको प्रदेशगत विवरण</t>
  </si>
  <si>
    <t>प्रदेश</t>
  </si>
  <si>
    <t>सावधिक जीबन बीमा</t>
  </si>
  <si>
    <t>अग्रिम भुक्तानी सावधिक जीबन बीमा</t>
  </si>
  <si>
    <t>रुपान्तरित सावधिक जीवन बीमा</t>
  </si>
  <si>
    <t>बालबच्चा सम्बन्धि सावधिक जीबन बीमा</t>
  </si>
  <si>
    <t>बैदेशिक रोजगार म्यादि जीबन बीमा</t>
  </si>
  <si>
    <t>आजिबन जीबन बीमा</t>
  </si>
  <si>
    <t>एकल बीमाशुल्क जीबन बीमा</t>
  </si>
  <si>
    <t>म्यादि जीबन बीमा</t>
  </si>
  <si>
    <t>लघु जीबन बीमा</t>
  </si>
  <si>
    <t>अन्य जीवन बीमा</t>
  </si>
  <si>
    <t>कोशी</t>
  </si>
  <si>
    <t>मधेश</t>
  </si>
  <si>
    <t>बाग्मती</t>
  </si>
  <si>
    <t>गण्डकी</t>
  </si>
  <si>
    <t>लुम्बिनी</t>
  </si>
  <si>
    <t>कर्णाली</t>
  </si>
  <si>
    <t>सुदुरपश्चिम</t>
  </si>
  <si>
    <t>जीवन बीमा ब्यवसाय गर्ने बीमकहरुले पुस मसान्तसम्ममा (दोस्रो त्रैमासिकसम्ममा) बिभिन्न बीमालेखहरुबाट संकलन गरेको कुल बीमाशुल्कको प्रदेशगत विवरण</t>
  </si>
  <si>
    <t>रकम रु.लाखमा</t>
  </si>
  <si>
    <t>एकल बीमा शुल्क जीबन बीमा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</si>
</sst>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i/>
      <sz val="8"/>
      <color rgb="FFC00000"/>
      <name val="Kalimati"/>
      <charset val="1"/>
    </font>
    <font>
      <b/>
      <i/>
      <sz val="8"/>
      <color theme="1"/>
      <name val="Kalimati"/>
      <charset val="1"/>
    </font>
    <font>
      <b/>
      <sz val="14"/>
      <color rgb="FF0070C0"/>
      <name val="Kalimati"/>
      <charset val="1"/>
    </font>
    <font>
      <b/>
      <sz val="12"/>
      <color theme="4" tint="-0.499984740745262"/>
      <name val="Kalimati"/>
      <charset val="1"/>
    </font>
    <font>
      <b/>
      <sz val="9"/>
      <color theme="1"/>
      <name val="Kalimati"/>
      <charset val="1"/>
    </font>
    <font>
      <b/>
      <sz val="9"/>
      <color rgb="FFFF0000"/>
      <name val="Kalimati"/>
      <charset val="1"/>
    </font>
    <font>
      <b/>
      <sz val="8"/>
      <color theme="1"/>
      <name val="Kalimati"/>
      <charset val="1"/>
    </font>
    <font>
      <sz val="9"/>
      <color theme="1"/>
      <name val="Fontasy Himali"/>
      <family val="5"/>
    </font>
    <font>
      <b/>
      <sz val="9"/>
      <color theme="1"/>
      <name val="Fontasy Himali"/>
      <family val="5"/>
    </font>
    <font>
      <i/>
      <sz val="9"/>
      <color theme="1"/>
      <name val="Kalimati"/>
      <charset val="1"/>
    </font>
    <font>
      <sz val="9"/>
      <color theme="1"/>
      <name val="Kalimati"/>
      <charset val="1"/>
    </font>
    <font>
      <b/>
      <sz val="11"/>
      <color rgb="FF0070C0"/>
      <name val="Kalimati"/>
      <charset val="1"/>
    </font>
    <font>
      <b/>
      <sz val="9"/>
      <color theme="1"/>
      <name val="Calibri"/>
      <family val="2"/>
      <scheme val="minor"/>
    </font>
    <font>
      <sz val="8"/>
      <color theme="1"/>
      <name val="Fontasy Himali"/>
      <family val="5"/>
    </font>
    <font>
      <b/>
      <sz val="8"/>
      <color theme="1"/>
      <name val="Fontasy Himali"/>
      <family val="5"/>
    </font>
    <font>
      <i/>
      <sz val="8"/>
      <color theme="1"/>
      <name val="Kalimati"/>
      <charset val="1"/>
    </font>
    <font>
      <b/>
      <sz val="12"/>
      <color rgb="FF0070C0"/>
      <name val="Kalimati"/>
      <charset val="1"/>
    </font>
    <font>
      <b/>
      <sz val="7.5"/>
      <name val="Kalimati"/>
      <charset val="1"/>
    </font>
    <font>
      <b/>
      <i/>
      <sz val="7.5"/>
      <color theme="1"/>
      <name val="Kalimati"/>
      <charset val="1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9" fillId="5" borderId="3" xfId="2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5" borderId="3" xfId="0" applyFont="1" applyFill="1" applyBorder="1"/>
    <xf numFmtId="43" fontId="10" fillId="0" borderId="3" xfId="1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10" fillId="0" borderId="3" xfId="1" applyNumberFormat="1" applyFont="1" applyFill="1" applyBorder="1" applyAlignment="1">
      <alignment horizontal="center" vertical="center"/>
    </xf>
    <xf numFmtId="43" fontId="10" fillId="0" borderId="3" xfId="1" applyFont="1" applyFill="1" applyBorder="1" applyAlignment="1">
      <alignment horizontal="left" vertical="center"/>
    </xf>
    <xf numFmtId="43" fontId="0" fillId="0" borderId="0" xfId="0" applyNumberFormat="1"/>
    <xf numFmtId="43" fontId="10" fillId="0" borderId="3" xfId="1" applyFont="1" applyFill="1" applyBorder="1" applyAlignment="1">
      <alignment horizontal="center" vertical="center"/>
    </xf>
    <xf numFmtId="0" fontId="0" fillId="6" borderId="0" xfId="0" applyFill="1"/>
    <xf numFmtId="0" fontId="7" fillId="7" borderId="3" xfId="0" applyFont="1" applyFill="1" applyBorder="1" applyAlignment="1">
      <alignment horizontal="center" vertical="center"/>
    </xf>
    <xf numFmtId="43" fontId="11" fillId="7" borderId="3" xfId="1" applyFont="1" applyFill="1" applyBorder="1" applyAlignment="1">
      <alignment horizontal="center" vertical="center"/>
    </xf>
    <xf numFmtId="164" fontId="11" fillId="7" borderId="3" xfId="1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43" fontId="10" fillId="4" borderId="3" xfId="1" applyFont="1" applyFill="1" applyBorder="1" applyAlignment="1">
      <alignment horizontal="center" vertical="center"/>
    </xf>
    <xf numFmtId="164" fontId="10" fillId="4" borderId="3" xfId="1" applyNumberFormat="1" applyFont="1" applyFill="1" applyBorder="1" applyAlignment="1">
      <alignment horizontal="center" vertical="center"/>
    </xf>
    <xf numFmtId="43" fontId="10" fillId="4" borderId="3" xfId="1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center"/>
    </xf>
    <xf numFmtId="0" fontId="7" fillId="8" borderId="3" xfId="0" applyFont="1" applyFill="1" applyBorder="1" applyAlignment="1">
      <alignment horizontal="center"/>
    </xf>
    <xf numFmtId="43" fontId="11" fillId="8" borderId="3" xfId="1" applyFont="1" applyFill="1" applyBorder="1" applyAlignment="1">
      <alignment horizontal="center" vertical="center"/>
    </xf>
    <xf numFmtId="164" fontId="11" fillId="8" borderId="3" xfId="1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7" xfId="0" applyFont="1" applyBorder="1" applyAlignment="1">
      <alignment vertical="center" wrapText="1"/>
    </xf>
    <xf numFmtId="43" fontId="9" fillId="0" borderId="7" xfId="0" applyNumberFormat="1" applyFont="1" applyBorder="1" applyAlignment="1">
      <alignment vertical="center" wrapText="1"/>
    </xf>
    <xf numFmtId="2" fontId="11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4" fontId="9" fillId="0" borderId="3" xfId="0" applyNumberFormat="1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 wrapText="1"/>
    </xf>
    <xf numFmtId="164" fontId="9" fillId="0" borderId="3" xfId="1" applyNumberFormat="1" applyFont="1" applyFill="1" applyBorder="1" applyAlignment="1">
      <alignment vertical="center"/>
    </xf>
    <xf numFmtId="43" fontId="11" fillId="0" borderId="3" xfId="1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43" fontId="9" fillId="0" borderId="0" xfId="1" applyFont="1" applyFill="1" applyBorder="1" applyAlignment="1">
      <alignment vertical="center"/>
    </xf>
    <xf numFmtId="2" fontId="9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165" fontId="7" fillId="0" borderId="0" xfId="0" applyNumberFormat="1" applyFont="1"/>
    <xf numFmtId="0" fontId="7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center" vertical="top"/>
    </xf>
    <xf numFmtId="43" fontId="7" fillId="0" borderId="0" xfId="0" applyNumberFormat="1" applyFont="1" applyAlignment="1">
      <alignment horizontal="left" vertical="center"/>
    </xf>
    <xf numFmtId="0" fontId="3" fillId="0" borderId="0" xfId="0" applyFont="1"/>
    <xf numFmtId="43" fontId="13" fillId="0" borderId="3" xfId="1" applyFont="1" applyFill="1" applyBorder="1" applyAlignment="1">
      <alignment horizontal="left" vertical="center"/>
    </xf>
    <xf numFmtId="164" fontId="13" fillId="0" borderId="3" xfId="1" applyNumberFormat="1" applyFont="1" applyFill="1" applyBorder="1" applyAlignment="1">
      <alignment horizontal="left" vertical="center"/>
    </xf>
    <xf numFmtId="164" fontId="10" fillId="0" borderId="3" xfId="1" applyNumberFormat="1" applyFont="1" applyFill="1" applyBorder="1" applyAlignment="1">
      <alignment horizontal="center" vertical="top"/>
    </xf>
    <xf numFmtId="43" fontId="10" fillId="0" borderId="3" xfId="1" applyFont="1" applyFill="1" applyBorder="1" applyAlignment="1">
      <alignment horizontal="center" vertical="top"/>
    </xf>
    <xf numFmtId="43" fontId="0" fillId="0" borderId="0" xfId="0" applyNumberFormat="1" applyAlignment="1">
      <alignment vertical="top"/>
    </xf>
    <xf numFmtId="0" fontId="0" fillId="4" borderId="3" xfId="0" applyFill="1" applyBorder="1" applyAlignment="1">
      <alignment vertical="top"/>
    </xf>
    <xf numFmtId="43" fontId="7" fillId="5" borderId="3" xfId="1" applyFont="1" applyFill="1" applyBorder="1"/>
    <xf numFmtId="164" fontId="7" fillId="5" borderId="3" xfId="1" applyNumberFormat="1" applyFont="1" applyFill="1" applyBorder="1"/>
    <xf numFmtId="0" fontId="9" fillId="0" borderId="0" xfId="0" applyFont="1" applyAlignment="1">
      <alignment vertical="center" wrapText="1"/>
    </xf>
    <xf numFmtId="43" fontId="7" fillId="0" borderId="0" xfId="1" applyFont="1" applyFill="1" applyBorder="1"/>
    <xf numFmtId="164" fontId="7" fillId="0" borderId="0" xfId="1" applyNumberFormat="1" applyFont="1" applyFill="1" applyBorder="1"/>
    <xf numFmtId="0" fontId="1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4" fillId="0" borderId="2" xfId="0" applyFont="1" applyBorder="1" applyAlignment="1">
      <alignment horizontal="center" vertical="top"/>
    </xf>
    <xf numFmtId="2" fontId="11" fillId="0" borderId="0" xfId="0" applyNumberFormat="1" applyFont="1" applyAlignment="1">
      <alignment horizontal="center"/>
    </xf>
    <xf numFmtId="0" fontId="9" fillId="0" borderId="0" xfId="2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/>
    </xf>
    <xf numFmtId="1" fontId="15" fillId="0" borderId="0" xfId="3" applyNumberFormat="1" applyFont="1" applyFill="1" applyBorder="1" applyAlignment="1">
      <alignment vertical="center" wrapText="1"/>
    </xf>
    <xf numFmtId="164" fontId="16" fillId="0" borderId="3" xfId="1" applyNumberFormat="1" applyFont="1" applyFill="1" applyBorder="1" applyAlignment="1">
      <alignment vertical="top"/>
    </xf>
    <xf numFmtId="43" fontId="16" fillId="0" borderId="3" xfId="1" applyFont="1" applyFill="1" applyBorder="1" applyAlignment="1">
      <alignment vertical="top"/>
    </xf>
    <xf numFmtId="164" fontId="16" fillId="0" borderId="0" xfId="1" applyNumberFormat="1" applyFont="1" applyFill="1" applyBorder="1" applyAlignment="1">
      <alignment vertical="top"/>
    </xf>
    <xf numFmtId="0" fontId="15" fillId="0" borderId="0" xfId="3" applyFont="1" applyFill="1" applyBorder="1" applyAlignment="1">
      <alignment vertical="top"/>
    </xf>
    <xf numFmtId="43" fontId="16" fillId="0" borderId="0" xfId="1" applyFont="1" applyFill="1" applyBorder="1" applyAlignment="1">
      <alignment vertical="top"/>
    </xf>
    <xf numFmtId="43" fontId="15" fillId="0" borderId="0" xfId="3" applyNumberFormat="1" applyFont="1" applyFill="1" applyBorder="1" applyAlignment="1">
      <alignment vertical="top"/>
    </xf>
    <xf numFmtId="0" fontId="15" fillId="0" borderId="0" xfId="3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164" fontId="17" fillId="0" borderId="0" xfId="1" applyNumberFormat="1" applyFont="1" applyFill="1" applyBorder="1" applyAlignment="1">
      <alignment vertical="top"/>
    </xf>
    <xf numFmtId="43" fontId="17" fillId="0" borderId="0" xfId="1" applyFont="1" applyFill="1" applyBorder="1" applyAlignment="1">
      <alignment vertical="top"/>
    </xf>
    <xf numFmtId="0" fontId="18" fillId="0" borderId="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9" fillId="9" borderId="3" xfId="0" applyFont="1" applyFill="1" applyBorder="1"/>
    <xf numFmtId="164" fontId="10" fillId="0" borderId="3" xfId="1" applyNumberFormat="1" applyFont="1" applyBorder="1" applyAlignment="1">
      <alignment vertical="center"/>
    </xf>
    <xf numFmtId="164" fontId="11" fillId="5" borderId="3" xfId="1" applyNumberFormat="1" applyFont="1" applyFill="1" applyBorder="1" applyAlignment="1">
      <alignment vertical="center"/>
    </xf>
    <xf numFmtId="0" fontId="9" fillId="0" borderId="0" xfId="0" applyFont="1"/>
    <xf numFmtId="2" fontId="0" fillId="0" borderId="0" xfId="0" applyNumberFormat="1"/>
    <xf numFmtId="0" fontId="21" fillId="0" borderId="0" xfId="0" applyFont="1"/>
    <xf numFmtId="43" fontId="10" fillId="0" borderId="3" xfId="1" applyFont="1" applyBorder="1" applyAlignment="1">
      <alignment horizontal="center"/>
    </xf>
    <xf numFmtId="43" fontId="11" fillId="5" borderId="3" xfId="1" applyFont="1" applyFill="1" applyBorder="1" applyAlignment="1">
      <alignment horizontal="center"/>
    </xf>
    <xf numFmtId="0" fontId="9" fillId="10" borderId="3" xfId="0" applyFont="1" applyFill="1" applyBorder="1" applyAlignment="1">
      <alignment vertical="center" wrapText="1"/>
    </xf>
    <xf numFmtId="0" fontId="7" fillId="10" borderId="3" xfId="0" applyFont="1" applyFill="1" applyBorder="1"/>
    <xf numFmtId="0" fontId="19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9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</cellXfs>
  <cellStyles count="4">
    <cellStyle name="20% - Accent1" xfId="3" builtinId="30"/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7</xdr:col>
      <xdr:colOff>0</xdr:colOff>
      <xdr:row>26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70767BB-AA92-45F9-A222-85FEA64222F8}"/>
            </a:ext>
          </a:extLst>
        </xdr:cNvPr>
        <xdr:cNvCxnSpPr/>
      </xdr:nvCxnSpPr>
      <xdr:spPr>
        <a:xfrm>
          <a:off x="8229600" y="942975"/>
          <a:ext cx="0" cy="5838825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70</xdr:row>
      <xdr:rowOff>0</xdr:rowOff>
    </xdr:from>
    <xdr:to>
      <xdr:col>4</xdr:col>
      <xdr:colOff>9525</xdr:colOff>
      <xdr:row>87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D5C416C-D5B6-4C30-8639-04D9E6A79F5C}"/>
            </a:ext>
          </a:extLst>
        </xdr:cNvPr>
        <xdr:cNvCxnSpPr/>
      </xdr:nvCxnSpPr>
      <xdr:spPr>
        <a:xfrm>
          <a:off x="4857750" y="17878425"/>
          <a:ext cx="0" cy="40862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34</xdr:row>
      <xdr:rowOff>9525</xdr:rowOff>
    </xdr:from>
    <xdr:to>
      <xdr:col>6</xdr:col>
      <xdr:colOff>9525</xdr:colOff>
      <xdr:row>53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2711E06-DD2F-47AB-8D2B-C279FA315BF7}"/>
            </a:ext>
          </a:extLst>
        </xdr:cNvPr>
        <xdr:cNvCxnSpPr/>
      </xdr:nvCxnSpPr>
      <xdr:spPr>
        <a:xfrm flipH="1">
          <a:off x="7181850" y="9124950"/>
          <a:ext cx="9525" cy="480060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625887</xdr:colOff>
      <xdr:row>0</xdr:row>
      <xdr:rowOff>69133</xdr:rowOff>
    </xdr:from>
    <xdr:to>
      <xdr:col>5</xdr:col>
      <xdr:colOff>852642</xdr:colOff>
      <xdr:row>2</xdr:row>
      <xdr:rowOff>2144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95C464-F342-4DFE-8C80-875BE4AE3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6837" y="69133"/>
          <a:ext cx="2455605" cy="494986"/>
        </a:xfrm>
        <a:prstGeom prst="rect">
          <a:avLst/>
        </a:prstGeom>
      </xdr:spPr>
    </xdr:pic>
    <xdr:clientData/>
  </xdr:twoCellAnchor>
  <xdr:twoCellAnchor editAs="oneCell">
    <xdr:from>
      <xdr:col>2</xdr:col>
      <xdr:colOff>388682</xdr:colOff>
      <xdr:row>31</xdr:row>
      <xdr:rowOff>109999</xdr:rowOff>
    </xdr:from>
    <xdr:to>
      <xdr:col>4</xdr:col>
      <xdr:colOff>860324</xdr:colOff>
      <xdr:row>33</xdr:row>
      <xdr:rowOff>82652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43C4B0-7D9E-4EDC-99F9-8F9AF749C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8082" y="8130049"/>
          <a:ext cx="2500467" cy="572729"/>
        </a:xfrm>
        <a:prstGeom prst="rect">
          <a:avLst/>
        </a:prstGeom>
      </xdr:spPr>
    </xdr:pic>
    <xdr:clientData/>
  </xdr:twoCellAnchor>
  <xdr:twoCellAnchor editAs="oneCell">
    <xdr:from>
      <xdr:col>1</xdr:col>
      <xdr:colOff>487925</xdr:colOff>
      <xdr:row>65</xdr:row>
      <xdr:rowOff>92483</xdr:rowOff>
    </xdr:from>
    <xdr:to>
      <xdr:col>4</xdr:col>
      <xdr:colOff>72746</xdr:colOff>
      <xdr:row>68</xdr:row>
      <xdr:rowOff>48852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1678295-9458-4713-816C-1F9EF6B66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525" y="16761233"/>
          <a:ext cx="2680446" cy="623119"/>
        </a:xfrm>
        <a:prstGeom prst="rect">
          <a:avLst/>
        </a:prstGeom>
      </xdr:spPr>
    </xdr:pic>
    <xdr:clientData/>
  </xdr:twoCellAnchor>
  <xdr:twoCellAnchor editAs="oneCell">
    <xdr:from>
      <xdr:col>3</xdr:col>
      <xdr:colOff>674690</xdr:colOff>
      <xdr:row>88</xdr:row>
      <xdr:rowOff>158750</xdr:rowOff>
    </xdr:from>
    <xdr:to>
      <xdr:col>5</xdr:col>
      <xdr:colOff>1135460</xdr:colOff>
      <xdr:row>91</xdr:row>
      <xdr:rowOff>102122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5D3D6BD-6982-4566-BB3A-7ABA1945F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4990" y="158750"/>
          <a:ext cx="2689620" cy="600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A7D8C-832F-49B1-93F4-B15412913460}">
  <sheetPr>
    <pageSetUpPr fitToPage="1"/>
  </sheetPr>
  <dimension ref="A1:BC113"/>
  <sheetViews>
    <sheetView tabSelected="1" view="pageBreakPreview" topLeftCell="A67" zoomScale="124" zoomScaleNormal="100" zoomScaleSheetLayoutView="124" workbookViewId="0">
      <pane xSplit="1" topLeftCell="B1" activePane="topRight" state="frozen"/>
      <selection pane="topRight" activeCell="E77" sqref="E77"/>
    </sheetView>
  </sheetViews>
  <sheetFormatPr defaultRowHeight="15" x14ac:dyDescent="0.25"/>
  <cols>
    <col min="1" max="1" width="26.28515625" customWidth="1"/>
    <col min="2" max="2" width="16" customWidth="1"/>
    <col min="3" max="3" width="14.5703125" customWidth="1"/>
    <col min="4" max="4" width="15.85546875" customWidth="1"/>
    <col min="5" max="5" width="17.5703125" customWidth="1"/>
    <col min="6" max="6" width="17.42578125" customWidth="1"/>
    <col min="7" max="7" width="15.7109375" customWidth="1"/>
    <col min="8" max="8" width="14.7109375" customWidth="1"/>
    <col min="9" max="9" width="12.140625" customWidth="1"/>
    <col min="10" max="10" width="14.140625" customWidth="1"/>
    <col min="11" max="11" width="14.28515625" bestFit="1" customWidth="1"/>
    <col min="12" max="12" width="14" customWidth="1"/>
  </cols>
  <sheetData>
    <row r="1" spans="1:55" ht="30" customHeight="1" x14ac:dyDescent="0.25"/>
    <row r="2" spans="1:55" ht="14.25" customHeight="1" x14ac:dyDescent="0.45">
      <c r="B2" s="1"/>
      <c r="C2" s="1"/>
      <c r="D2" s="1"/>
      <c r="E2" s="1"/>
      <c r="F2" s="1"/>
      <c r="G2" s="1"/>
      <c r="H2" s="2"/>
      <c r="K2" s="95" t="s">
        <v>0</v>
      </c>
      <c r="L2" s="95"/>
    </row>
    <row r="3" spans="1:55" ht="29.25" customHeight="1" x14ac:dyDescent="0.45">
      <c r="A3" s="98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3" t="s">
        <v>2</v>
      </c>
    </row>
    <row r="4" spans="1:55" ht="16.5" customHeight="1" x14ac:dyDescent="0.25">
      <c r="A4" s="91" t="s">
        <v>3</v>
      </c>
      <c r="B4" s="102" t="s">
        <v>4</v>
      </c>
      <c r="C4" s="102"/>
      <c r="D4" s="102"/>
      <c r="E4" s="102"/>
      <c r="F4" s="102"/>
      <c r="G4" s="102"/>
      <c r="H4" s="99" t="s">
        <v>5</v>
      </c>
      <c r="I4" s="100"/>
      <c r="J4" s="100"/>
      <c r="K4" s="100"/>
      <c r="L4" s="101"/>
    </row>
    <row r="5" spans="1:55" s="5" customFormat="1" ht="66" customHeight="1" x14ac:dyDescent="0.25">
      <c r="A5" s="91"/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6</v>
      </c>
      <c r="J5" s="4" t="s">
        <v>7</v>
      </c>
      <c r="K5" s="4" t="s">
        <v>8</v>
      </c>
      <c r="L5" s="4" t="s">
        <v>13</v>
      </c>
    </row>
    <row r="6" spans="1:55" ht="18" x14ac:dyDescent="0.45">
      <c r="A6" s="6" t="s">
        <v>14</v>
      </c>
      <c r="B6" s="7">
        <v>344.86426999999998</v>
      </c>
      <c r="C6" s="7">
        <v>130.54401547999998</v>
      </c>
      <c r="D6" s="7">
        <v>4688.45291</v>
      </c>
      <c r="E6" s="7">
        <v>5163.8611954799999</v>
      </c>
      <c r="F6" s="8">
        <v>507</v>
      </c>
      <c r="G6" s="7">
        <v>5426.5709999999999</v>
      </c>
      <c r="H6" s="9">
        <v>578535</v>
      </c>
      <c r="I6" s="10">
        <v>4491.1043200000004</v>
      </c>
      <c r="J6" s="10">
        <v>765.42255812940004</v>
      </c>
      <c r="K6" s="10">
        <v>22488.5645</v>
      </c>
      <c r="L6" s="10">
        <f>I6+J6+K6</f>
        <v>27745.0913781294</v>
      </c>
    </row>
    <row r="7" spans="1:55" ht="18" x14ac:dyDescent="0.45">
      <c r="A7" s="6" t="s">
        <v>15</v>
      </c>
      <c r="B7" s="7">
        <v>4541.0545569000005</v>
      </c>
      <c r="C7" s="7">
        <v>188.437448432</v>
      </c>
      <c r="D7" s="7">
        <v>11483.173790000001</v>
      </c>
      <c r="E7" s="7">
        <v>16212.665795332001</v>
      </c>
      <c r="F7" s="8">
        <v>49243</v>
      </c>
      <c r="G7" s="7">
        <v>139990.60049000001</v>
      </c>
      <c r="H7" s="9">
        <v>1562331</v>
      </c>
      <c r="I7" s="10">
        <v>23420.608156200004</v>
      </c>
      <c r="J7" s="10">
        <v>1104.87082303896</v>
      </c>
      <c r="K7" s="10">
        <v>71555.382070000007</v>
      </c>
      <c r="L7" s="10">
        <f t="shared" ref="L7:L19" si="0">I7+J7+K7</f>
        <v>96080.861049238971</v>
      </c>
    </row>
    <row r="8" spans="1:55" ht="18" x14ac:dyDescent="0.45">
      <c r="A8" s="6" t="s">
        <v>16</v>
      </c>
      <c r="B8" s="7">
        <v>7152.5088905999992</v>
      </c>
      <c r="C8" s="7">
        <v>282.37238131000004</v>
      </c>
      <c r="D8" s="7">
        <v>29494.41418</v>
      </c>
      <c r="E8" s="7">
        <v>36929.295451910002</v>
      </c>
      <c r="F8" s="8">
        <v>61920</v>
      </c>
      <c r="G8" s="7">
        <v>164307.52976</v>
      </c>
      <c r="H8" s="9">
        <v>1783592</v>
      </c>
      <c r="I8" s="10">
        <v>39265.858864499998</v>
      </c>
      <c r="J8" s="10">
        <v>1655.6422724755503</v>
      </c>
      <c r="K8" s="10">
        <v>183656.11042700001</v>
      </c>
      <c r="L8" s="10">
        <f t="shared" si="0"/>
        <v>224577.61156397557</v>
      </c>
    </row>
    <row r="9" spans="1:55" ht="18" x14ac:dyDescent="0.45">
      <c r="A9" s="6" t="s">
        <v>17</v>
      </c>
      <c r="B9" s="7">
        <v>3031.2627499999999</v>
      </c>
      <c r="C9" s="7">
        <v>0</v>
      </c>
      <c r="D9" s="7">
        <v>14932.818950000001</v>
      </c>
      <c r="E9" s="7">
        <v>17964.081700000002</v>
      </c>
      <c r="F9" s="8">
        <v>5743</v>
      </c>
      <c r="G9" s="7">
        <v>33060.769999999997</v>
      </c>
      <c r="H9" s="9">
        <v>686451</v>
      </c>
      <c r="I9" s="10">
        <v>13301.601932</v>
      </c>
      <c r="J9" s="10">
        <v>0</v>
      </c>
      <c r="K9" s="10">
        <v>81298.958019600002</v>
      </c>
      <c r="L9" s="10">
        <f t="shared" si="0"/>
        <v>94600.559951600007</v>
      </c>
    </row>
    <row r="10" spans="1:55" ht="18" x14ac:dyDescent="0.45">
      <c r="A10" s="6" t="s">
        <v>18</v>
      </c>
      <c r="B10" s="7">
        <v>1233.8522419000001</v>
      </c>
      <c r="C10" s="7">
        <v>0</v>
      </c>
      <c r="D10" s="7">
        <v>4131.2781685999998</v>
      </c>
      <c r="E10" s="7">
        <v>5365.1304104999999</v>
      </c>
      <c r="F10" s="8">
        <v>44411</v>
      </c>
      <c r="G10" s="7">
        <v>61585.557352799988</v>
      </c>
      <c r="H10" s="9">
        <v>716449</v>
      </c>
      <c r="I10" s="10">
        <v>6281.3781054000001</v>
      </c>
      <c r="J10" s="10">
        <v>0</v>
      </c>
      <c r="K10" s="10">
        <v>22403.885568600002</v>
      </c>
      <c r="L10" s="10">
        <f t="shared" si="0"/>
        <v>28685.263674000002</v>
      </c>
    </row>
    <row r="11" spans="1:55" ht="18" x14ac:dyDescent="0.45">
      <c r="A11" s="6" t="s">
        <v>19</v>
      </c>
      <c r="B11" s="7">
        <v>2385.81988</v>
      </c>
      <c r="C11" s="7">
        <v>175.09925554599999</v>
      </c>
      <c r="D11" s="7">
        <v>6020.8873296000002</v>
      </c>
      <c r="E11" s="7">
        <v>8581.8064651460008</v>
      </c>
      <c r="F11" s="8">
        <v>43228</v>
      </c>
      <c r="G11" s="7">
        <v>199601.13243</v>
      </c>
      <c r="H11" s="9">
        <v>749387</v>
      </c>
      <c r="I11" s="10">
        <v>8226.227899999998</v>
      </c>
      <c r="J11" s="10">
        <v>1026.6646051431298</v>
      </c>
      <c r="K11" s="10">
        <v>32933.320609599999</v>
      </c>
      <c r="L11" s="10">
        <f t="shared" si="0"/>
        <v>42186.213114743128</v>
      </c>
    </row>
    <row r="12" spans="1:55" ht="18" x14ac:dyDescent="0.45">
      <c r="A12" s="6" t="s">
        <v>20</v>
      </c>
      <c r="B12" s="7">
        <v>1775.0607156000003</v>
      </c>
      <c r="C12" s="7">
        <v>240.08747194799997</v>
      </c>
      <c r="D12" s="7">
        <v>3436.3180843</v>
      </c>
      <c r="E12" s="7">
        <v>5451.4662718480004</v>
      </c>
      <c r="F12" s="8">
        <v>19808</v>
      </c>
      <c r="G12" s="7">
        <v>105104.04868000001</v>
      </c>
      <c r="H12" s="9">
        <v>609098</v>
      </c>
      <c r="I12" s="10">
        <v>5983.4562377000011</v>
      </c>
      <c r="J12" s="10">
        <v>1407.71192212494</v>
      </c>
      <c r="K12" s="10">
        <v>17010.027953000001</v>
      </c>
      <c r="L12" s="10">
        <f t="shared" si="0"/>
        <v>24401.196112824942</v>
      </c>
    </row>
    <row r="13" spans="1:55" s="13" customFormat="1" ht="18" x14ac:dyDescent="0.45">
      <c r="A13" s="6" t="s">
        <v>21</v>
      </c>
      <c r="B13" s="12">
        <v>1228.8324600000001</v>
      </c>
      <c r="C13" s="7">
        <v>397.30787320000002</v>
      </c>
      <c r="D13" s="12">
        <v>2649.3418200000001</v>
      </c>
      <c r="E13" s="7">
        <v>4275.4821532000005</v>
      </c>
      <c r="F13" s="9">
        <v>26032</v>
      </c>
      <c r="G13" s="12">
        <v>250467.73</v>
      </c>
      <c r="H13" s="9">
        <v>904547</v>
      </c>
      <c r="I13" s="10">
        <v>4718.7688099999996</v>
      </c>
      <c r="J13" s="10">
        <v>2329.5469160460002</v>
      </c>
      <c r="K13" s="10">
        <v>12983.365249999999</v>
      </c>
      <c r="L13" s="10">
        <f t="shared" si="0"/>
        <v>20031.680976045998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ht="18" x14ac:dyDescent="0.45">
      <c r="A14" s="6" t="s">
        <v>22</v>
      </c>
      <c r="B14" s="12">
        <v>1362.8362459</v>
      </c>
      <c r="C14" s="7">
        <v>181.62645631999999</v>
      </c>
      <c r="D14" s="12">
        <v>3089.7075500000001</v>
      </c>
      <c r="E14" s="7">
        <v>4634.1702522200003</v>
      </c>
      <c r="F14" s="9">
        <v>30637</v>
      </c>
      <c r="G14" s="12">
        <v>79170.022349999999</v>
      </c>
      <c r="H14" s="9">
        <v>2482206</v>
      </c>
      <c r="I14" s="10">
        <v>6255.8883405000006</v>
      </c>
      <c r="J14" s="10">
        <v>1064.9357330496</v>
      </c>
      <c r="K14" s="10">
        <v>16529.3037</v>
      </c>
      <c r="L14" s="10">
        <f t="shared" si="0"/>
        <v>23850.127773549601</v>
      </c>
    </row>
    <row r="15" spans="1:55" ht="18" x14ac:dyDescent="0.45">
      <c r="A15" s="6" t="s">
        <v>23</v>
      </c>
      <c r="B15" s="7">
        <v>2011.7604856999997</v>
      </c>
      <c r="C15" s="7">
        <v>171.97755082800001</v>
      </c>
      <c r="D15" s="7">
        <v>5098.0004900000004</v>
      </c>
      <c r="E15" s="7">
        <v>7281.738526528</v>
      </c>
      <c r="F15" s="8">
        <v>61260</v>
      </c>
      <c r="G15" s="7">
        <v>186197.5860982</v>
      </c>
      <c r="H15" s="9">
        <v>1064510</v>
      </c>
      <c r="I15" s="10">
        <v>9016.2552312000007</v>
      </c>
      <c r="J15" s="10">
        <v>1008.36102223134</v>
      </c>
      <c r="K15" s="10">
        <v>23811.407310000002</v>
      </c>
      <c r="L15" s="10">
        <f>I15+J15+K15</f>
        <v>33836.023563431343</v>
      </c>
    </row>
    <row r="16" spans="1:55" ht="18" x14ac:dyDescent="0.45">
      <c r="A16" s="6" t="s">
        <v>24</v>
      </c>
      <c r="B16" s="7">
        <v>2612.32123</v>
      </c>
      <c r="C16" s="7">
        <v>219.37070427399999</v>
      </c>
      <c r="D16" s="7">
        <v>7857.3743100000002</v>
      </c>
      <c r="E16" s="7">
        <v>10689.066244273999</v>
      </c>
      <c r="F16" s="8">
        <v>37278</v>
      </c>
      <c r="G16" s="7">
        <v>40236.848250000003</v>
      </c>
      <c r="H16" s="9">
        <v>821935</v>
      </c>
      <c r="I16" s="10">
        <v>11876.4994341</v>
      </c>
      <c r="J16" s="10">
        <v>1286.2426900739699</v>
      </c>
      <c r="K16" s="10">
        <v>37494.579007499997</v>
      </c>
      <c r="L16" s="10">
        <f t="shared" si="0"/>
        <v>50657.321131673969</v>
      </c>
    </row>
    <row r="17" spans="1:12" ht="18" x14ac:dyDescent="0.45">
      <c r="A17" s="6" t="s">
        <v>25</v>
      </c>
      <c r="B17" s="7">
        <v>1734.24703</v>
      </c>
      <c r="C17" s="7">
        <v>194.113275192</v>
      </c>
      <c r="D17" s="7">
        <v>4500.88706</v>
      </c>
      <c r="E17" s="7">
        <v>6429.247365192</v>
      </c>
      <c r="F17" s="8">
        <v>37101</v>
      </c>
      <c r="G17" s="7">
        <v>145629.47514</v>
      </c>
      <c r="H17" s="9">
        <v>808740</v>
      </c>
      <c r="I17" s="10">
        <v>7569.4976800000004</v>
      </c>
      <c r="J17" s="10">
        <v>1138.15006469676</v>
      </c>
      <c r="K17" s="10">
        <v>23696.810720000001</v>
      </c>
      <c r="L17" s="10">
        <f t="shared" si="0"/>
        <v>32404.458464696763</v>
      </c>
    </row>
    <row r="18" spans="1:12" ht="18" x14ac:dyDescent="0.45">
      <c r="A18" s="6" t="s">
        <v>26</v>
      </c>
      <c r="B18" s="7">
        <v>2559.5434424999999</v>
      </c>
      <c r="C18" s="7">
        <v>130.54401547999998</v>
      </c>
      <c r="D18" s="7">
        <v>12704.21811</v>
      </c>
      <c r="E18" s="7">
        <v>15394.30556798</v>
      </c>
      <c r="F18" s="8">
        <v>4515</v>
      </c>
      <c r="G18" s="7">
        <v>39360.032850000003</v>
      </c>
      <c r="H18" s="9">
        <v>404413</v>
      </c>
      <c r="I18" s="10">
        <v>11962.5026409</v>
      </c>
      <c r="J18" s="10">
        <v>765.42255812940004</v>
      </c>
      <c r="K18" s="10">
        <v>70580.974610000005</v>
      </c>
      <c r="L18" s="10">
        <f t="shared" si="0"/>
        <v>83308.899809029404</v>
      </c>
    </row>
    <row r="19" spans="1:12" ht="18" x14ac:dyDescent="0.45">
      <c r="A19" s="6" t="s">
        <v>27</v>
      </c>
      <c r="B19" s="7">
        <v>1739.1852568999998</v>
      </c>
      <c r="C19" s="7">
        <v>134.80088555</v>
      </c>
      <c r="D19" s="7">
        <v>2973.6945300000002</v>
      </c>
      <c r="E19" s="7">
        <v>4847.6806724500002</v>
      </c>
      <c r="F19" s="8">
        <v>11548</v>
      </c>
      <c r="G19" s="7">
        <v>32000.510689999999</v>
      </c>
      <c r="H19" s="9">
        <v>199915</v>
      </c>
      <c r="I19" s="10">
        <v>6045.010269299999</v>
      </c>
      <c r="J19" s="10">
        <v>790.3819893727499</v>
      </c>
      <c r="K19" s="10">
        <v>17437.777078800002</v>
      </c>
      <c r="L19" s="10">
        <f t="shared" si="0"/>
        <v>24273.169337472751</v>
      </c>
    </row>
    <row r="20" spans="1:12" ht="18" x14ac:dyDescent="0.25">
      <c r="A20" s="14" t="s">
        <v>28</v>
      </c>
      <c r="B20" s="15">
        <f t="shared" ref="B20:K20" si="1">SUM(B6:B19)</f>
        <v>33713.149455999999</v>
      </c>
      <c r="C20" s="15">
        <f>SUM(C6:C19)</f>
        <v>2446.2813335599999</v>
      </c>
      <c r="D20" s="15">
        <f t="shared" si="1"/>
        <v>113060.56728250001</v>
      </c>
      <c r="E20" s="15">
        <f t="shared" si="1"/>
        <v>149219.99807206</v>
      </c>
      <c r="F20" s="16">
        <f t="shared" si="1"/>
        <v>433231</v>
      </c>
      <c r="G20" s="15">
        <f t="shared" si="1"/>
        <v>1482138.415091</v>
      </c>
      <c r="H20" s="16">
        <f t="shared" si="1"/>
        <v>13372109</v>
      </c>
      <c r="I20" s="15">
        <f t="shared" si="1"/>
        <v>158414.65792179998</v>
      </c>
      <c r="J20" s="15">
        <f t="shared" si="1"/>
        <v>14343.3531545118</v>
      </c>
      <c r="K20" s="15">
        <f t="shared" si="1"/>
        <v>633880.4668241</v>
      </c>
      <c r="L20" s="15">
        <f>SUM(L6:L19)</f>
        <v>806638.47790041193</v>
      </c>
    </row>
    <row r="21" spans="1:12" ht="18" x14ac:dyDescent="0.45">
      <c r="A21" s="17" t="s">
        <v>29</v>
      </c>
      <c r="B21" s="18"/>
      <c r="C21" s="18"/>
      <c r="D21" s="18"/>
      <c r="E21" s="18"/>
      <c r="F21" s="18"/>
      <c r="G21" s="18"/>
      <c r="H21" s="19"/>
      <c r="I21" s="20"/>
      <c r="J21" s="20"/>
      <c r="K21" s="20"/>
      <c r="L21" s="20"/>
    </row>
    <row r="22" spans="1:12" ht="18" x14ac:dyDescent="0.45">
      <c r="A22" s="6" t="s">
        <v>30</v>
      </c>
      <c r="B22" s="7">
        <v>330.87700000000001</v>
      </c>
      <c r="C22" s="7">
        <v>130.54401547999998</v>
      </c>
      <c r="D22" s="7">
        <v>1.71993</v>
      </c>
      <c r="E22" s="7">
        <v>463.14094547999997</v>
      </c>
      <c r="F22" s="8">
        <v>143969</v>
      </c>
      <c r="G22" s="7">
        <v>75943.198529999994</v>
      </c>
      <c r="H22" s="8">
        <v>474186</v>
      </c>
      <c r="I22" s="10">
        <v>1252.4810600000001</v>
      </c>
      <c r="J22" s="10">
        <v>765.42255812940004</v>
      </c>
      <c r="K22" s="10">
        <v>2.64479</v>
      </c>
      <c r="L22" s="10">
        <f t="shared" ref="L22:L24" si="2">I22+J22+K22</f>
        <v>2020.5484081294001</v>
      </c>
    </row>
    <row r="23" spans="1:12" ht="18" x14ac:dyDescent="0.45">
      <c r="A23" s="6" t="s">
        <v>31</v>
      </c>
      <c r="B23" s="7">
        <v>249.31211999999999</v>
      </c>
      <c r="C23" s="7">
        <v>130.54401547999998</v>
      </c>
      <c r="D23" s="7">
        <v>5.81738</v>
      </c>
      <c r="E23" s="7">
        <v>385.67351547999999</v>
      </c>
      <c r="F23" s="8">
        <v>17021</v>
      </c>
      <c r="G23" s="7">
        <v>26384.131649999999</v>
      </c>
      <c r="H23" s="8">
        <v>123335</v>
      </c>
      <c r="I23" s="10">
        <v>1089.92083</v>
      </c>
      <c r="J23" s="10">
        <v>765.42255812940004</v>
      </c>
      <c r="K23" s="10">
        <v>9.0987100000000005</v>
      </c>
      <c r="L23" s="10">
        <f t="shared" si="2"/>
        <v>1864.4420981293999</v>
      </c>
    </row>
    <row r="24" spans="1:12" ht="18" x14ac:dyDescent="0.45">
      <c r="A24" s="6" t="s">
        <v>32</v>
      </c>
      <c r="B24" s="7">
        <v>109.55394000000001</v>
      </c>
      <c r="C24" s="7">
        <v>130.54401547999998</v>
      </c>
      <c r="D24" s="7">
        <v>6.1982400000000002</v>
      </c>
      <c r="E24" s="7">
        <v>246.29619547999999</v>
      </c>
      <c r="F24" s="8">
        <v>13545</v>
      </c>
      <c r="G24" s="7">
        <v>17783.5589</v>
      </c>
      <c r="H24" s="8">
        <v>71723</v>
      </c>
      <c r="I24" s="10">
        <v>464.87527999999998</v>
      </c>
      <c r="J24" s="10">
        <v>765.42255812940004</v>
      </c>
      <c r="K24" s="10">
        <v>14.664540000000001</v>
      </c>
      <c r="L24" s="10">
        <f t="shared" si="2"/>
        <v>1244.9623781294001</v>
      </c>
    </row>
    <row r="25" spans="1:12" ht="18" x14ac:dyDescent="0.45">
      <c r="A25" s="21" t="s">
        <v>33</v>
      </c>
      <c r="B25" s="15">
        <f>SUM(B22:B24)</f>
        <v>689.74306000000001</v>
      </c>
      <c r="C25" s="15">
        <f>SUM(C22:C24)</f>
        <v>391.63204643999995</v>
      </c>
      <c r="D25" s="15">
        <f t="shared" ref="D25:H25" si="3">SUM(D22:D24)</f>
        <v>13.73555</v>
      </c>
      <c r="E25" s="15">
        <f t="shared" si="3"/>
        <v>1095.11065644</v>
      </c>
      <c r="F25" s="16">
        <f t="shared" si="3"/>
        <v>174535</v>
      </c>
      <c r="G25" s="15">
        <f t="shared" si="3"/>
        <v>120110.88907999999</v>
      </c>
      <c r="H25" s="15">
        <f t="shared" si="3"/>
        <v>669244</v>
      </c>
      <c r="I25" s="15">
        <f>SUM(I22:I24)</f>
        <v>2807.2771700000003</v>
      </c>
      <c r="J25" s="15">
        <f>SUM(J22:J24)</f>
        <v>2296.2676743882002</v>
      </c>
      <c r="K25" s="15">
        <f>SUM(K22:K24)</f>
        <v>26.40804</v>
      </c>
      <c r="L25" s="15">
        <f>SUM(L22:L24)</f>
        <v>5129.9528843881999</v>
      </c>
    </row>
    <row r="26" spans="1:12" ht="18" x14ac:dyDescent="0.45">
      <c r="A26" s="22" t="s">
        <v>34</v>
      </c>
      <c r="B26" s="23">
        <f>B20+B25</f>
        <v>34402.892516</v>
      </c>
      <c r="C26" s="23">
        <f>C20+C25</f>
        <v>2837.91338</v>
      </c>
      <c r="D26" s="23">
        <f t="shared" ref="D26:H26" si="4">D20+D25</f>
        <v>113074.30283250001</v>
      </c>
      <c r="E26" s="23">
        <f t="shared" si="4"/>
        <v>150315.1087285</v>
      </c>
      <c r="F26" s="24">
        <f t="shared" si="4"/>
        <v>607766</v>
      </c>
      <c r="G26" s="23">
        <f t="shared" si="4"/>
        <v>1602249.3041710001</v>
      </c>
      <c r="H26" s="24">
        <f t="shared" si="4"/>
        <v>14041353</v>
      </c>
      <c r="I26" s="23">
        <f>I20+I25</f>
        <v>161221.93509179997</v>
      </c>
      <c r="J26" s="23">
        <f>J20+J25</f>
        <v>16639.620828899999</v>
      </c>
      <c r="K26" s="23">
        <f>K20+K25</f>
        <v>633906.87486410001</v>
      </c>
      <c r="L26" s="23">
        <f>L20+L25</f>
        <v>811768.43078480009</v>
      </c>
    </row>
    <row r="27" spans="1:12" s="30" customFormat="1" ht="25.5" customHeight="1" x14ac:dyDescent="0.45">
      <c r="A27" s="25" t="s">
        <v>36</v>
      </c>
      <c r="B27" s="26"/>
      <c r="C27" s="27"/>
      <c r="D27" s="26"/>
      <c r="E27" s="26"/>
      <c r="F27" s="26"/>
      <c r="G27" s="26"/>
      <c r="H27" s="26"/>
      <c r="I27" s="26"/>
      <c r="J27" s="26"/>
      <c r="K27" s="26"/>
      <c r="L27" s="28"/>
    </row>
    <row r="28" spans="1:12" ht="17.25" x14ac:dyDescent="0.25">
      <c r="A28" s="87" t="s">
        <v>37</v>
      </c>
      <c r="B28" s="31">
        <v>26089.4665952</v>
      </c>
      <c r="C28" s="31">
        <v>2489.4379600000002</v>
      </c>
      <c r="D28" s="31">
        <v>96299.33854669999</v>
      </c>
      <c r="E28" s="31">
        <v>124878.24310190001</v>
      </c>
      <c r="F28" s="32">
        <v>448578</v>
      </c>
      <c r="G28" s="31">
        <v>1377070.9110778999</v>
      </c>
      <c r="H28" s="33">
        <v>13755396</v>
      </c>
      <c r="I28" s="31">
        <v>123874.52196720001</v>
      </c>
      <c r="J28" s="31">
        <v>14545.85644</v>
      </c>
      <c r="K28" s="31">
        <v>604038.22208360012</v>
      </c>
      <c r="L28" s="34">
        <v>742458.60049080011</v>
      </c>
    </row>
    <row r="29" spans="1:12" ht="18" x14ac:dyDescent="0.45">
      <c r="A29" s="88" t="s">
        <v>38</v>
      </c>
      <c r="B29" s="34">
        <f t="shared" ref="B29:L29" si="5">(B26-B28)/B28*100</f>
        <v>31.865066656171205</v>
      </c>
      <c r="C29" s="34">
        <f t="shared" si="5"/>
        <v>13.998156435278256</v>
      </c>
      <c r="D29" s="34">
        <f t="shared" si="5"/>
        <v>17.419604889253794</v>
      </c>
      <c r="E29" s="34">
        <f t="shared" si="5"/>
        <v>20.369333356046365</v>
      </c>
      <c r="F29" s="34">
        <f t="shared" si="5"/>
        <v>35.487250823714042</v>
      </c>
      <c r="G29" s="34">
        <f t="shared" si="5"/>
        <v>16.351982405673088</v>
      </c>
      <c r="H29" s="34">
        <f t="shared" si="5"/>
        <v>2.0788714479757617</v>
      </c>
      <c r="I29" s="34">
        <f>(I26-I28)/I28*100</f>
        <v>30.149390311664696</v>
      </c>
      <c r="J29" s="34">
        <f t="shared" si="5"/>
        <v>14.394232457446138</v>
      </c>
      <c r="K29" s="34">
        <f t="shared" si="5"/>
        <v>4.9448282722026171</v>
      </c>
      <c r="L29" s="34">
        <f t="shared" si="5"/>
        <v>9.335177779364793</v>
      </c>
    </row>
    <row r="30" spans="1:12" ht="17.25" x14ac:dyDescent="0.25">
      <c r="B30" s="36"/>
      <c r="C30" s="36"/>
      <c r="D30" s="36"/>
      <c r="E30" s="37"/>
      <c r="F30" s="36"/>
      <c r="H30" s="38"/>
      <c r="I30" s="35"/>
      <c r="J30" s="35"/>
      <c r="K30" s="35"/>
      <c r="L30" s="35"/>
    </row>
    <row r="31" spans="1:12" ht="18" x14ac:dyDescent="0.45">
      <c r="A31" s="25"/>
      <c r="B31" s="35"/>
      <c r="C31" s="35"/>
      <c r="D31" s="25"/>
      <c r="E31" s="35"/>
      <c r="F31" s="36"/>
      <c r="I31" s="39"/>
      <c r="J31" s="39"/>
      <c r="K31" s="39"/>
      <c r="L31" s="39"/>
    </row>
    <row r="32" spans="1:12" s="30" customFormat="1" ht="19.5" customHeight="1" x14ac:dyDescent="0.25">
      <c r="A32" s="40"/>
      <c r="B32" s="40"/>
      <c r="C32" s="40"/>
      <c r="D32" s="40"/>
      <c r="E32" s="40"/>
      <c r="F32" s="40"/>
      <c r="G32" s="40"/>
      <c r="H32" s="41"/>
      <c r="I32" s="41"/>
      <c r="J32" s="41"/>
      <c r="K32" s="28"/>
      <c r="L32" s="28"/>
    </row>
    <row r="33" spans="1:12" s="30" customFormat="1" ht="27.75" customHeight="1" x14ac:dyDescent="0.45">
      <c r="A33" s="40"/>
      <c r="B33" s="40"/>
      <c r="C33" s="42"/>
      <c r="D33" s="40"/>
      <c r="E33" s="40"/>
      <c r="G33" s="40"/>
      <c r="H33" s="41"/>
      <c r="I33" s="97" t="s">
        <v>0</v>
      </c>
      <c r="J33" s="97"/>
      <c r="K33" s="43"/>
      <c r="L33" s="28"/>
    </row>
    <row r="34" spans="1:12" s="30" customFormat="1" ht="39" customHeight="1" x14ac:dyDescent="0.45">
      <c r="A34" s="98" t="s">
        <v>39</v>
      </c>
      <c r="B34" s="98"/>
      <c r="C34" s="98"/>
      <c r="D34" s="98"/>
      <c r="E34" s="98"/>
      <c r="F34" s="98"/>
      <c r="G34" s="98"/>
      <c r="H34" s="98"/>
      <c r="I34" s="98"/>
      <c r="J34" s="2" t="s">
        <v>2</v>
      </c>
      <c r="L34" s="2"/>
    </row>
    <row r="35" spans="1:12" s="30" customFormat="1" ht="18" x14ac:dyDescent="0.25">
      <c r="A35" s="91" t="s">
        <v>3</v>
      </c>
      <c r="B35" s="99" t="s">
        <v>4</v>
      </c>
      <c r="C35" s="100"/>
      <c r="D35" s="100"/>
      <c r="E35" s="100"/>
      <c r="F35" s="101"/>
      <c r="G35" s="99" t="s">
        <v>5</v>
      </c>
      <c r="H35" s="100"/>
      <c r="I35" s="100"/>
      <c r="J35" s="101"/>
    </row>
    <row r="36" spans="1:12" s="30" customFormat="1" ht="54.75" customHeight="1" x14ac:dyDescent="0.25">
      <c r="A36" s="91"/>
      <c r="B36" s="4" t="s">
        <v>40</v>
      </c>
      <c r="C36" s="4" t="s">
        <v>8</v>
      </c>
      <c r="D36" s="4" t="s">
        <v>41</v>
      </c>
      <c r="E36" s="4" t="s">
        <v>10</v>
      </c>
      <c r="F36" s="4" t="s">
        <v>11</v>
      </c>
      <c r="G36" s="4" t="s">
        <v>12</v>
      </c>
      <c r="H36" s="4" t="s">
        <v>40</v>
      </c>
      <c r="I36" s="4" t="s">
        <v>8</v>
      </c>
      <c r="J36" s="4" t="s">
        <v>42</v>
      </c>
    </row>
    <row r="37" spans="1:12" s="30" customFormat="1" ht="18" x14ac:dyDescent="0.45">
      <c r="A37" s="6" t="s">
        <v>15</v>
      </c>
      <c r="B37" s="44">
        <v>929.39815689999978</v>
      </c>
      <c r="C37" s="44">
        <v>0</v>
      </c>
      <c r="D37" s="44">
        <v>929.39815689999978</v>
      </c>
      <c r="E37" s="45">
        <v>42711</v>
      </c>
      <c r="F37" s="44">
        <v>74444.498819999993</v>
      </c>
      <c r="G37" s="46">
        <v>938220</v>
      </c>
      <c r="H37" s="47">
        <v>4272.0045161999997</v>
      </c>
      <c r="I37" s="47">
        <v>0</v>
      </c>
      <c r="J37" s="47">
        <v>4272.0045161999997</v>
      </c>
      <c r="K37" s="48"/>
      <c r="L37" s="48"/>
    </row>
    <row r="38" spans="1:12" s="30" customFormat="1" ht="18" x14ac:dyDescent="0.45">
      <c r="A38" s="6" t="s">
        <v>16</v>
      </c>
      <c r="B38" s="44">
        <v>73.049970600000009</v>
      </c>
      <c r="C38" s="44">
        <v>1.60412</v>
      </c>
      <c r="D38" s="44">
        <v>74.654090600000004</v>
      </c>
      <c r="E38" s="45">
        <v>47162</v>
      </c>
      <c r="F38" s="44">
        <v>36217.349759999997</v>
      </c>
      <c r="G38" s="46">
        <v>309747</v>
      </c>
      <c r="H38" s="47">
        <v>318.85846449999997</v>
      </c>
      <c r="I38" s="47">
        <v>17.584209999999999</v>
      </c>
      <c r="J38" s="47">
        <v>336.44267450000001</v>
      </c>
      <c r="K38" s="48"/>
      <c r="L38" s="48"/>
    </row>
    <row r="39" spans="1:12" s="30" customFormat="1" ht="18" x14ac:dyDescent="0.45">
      <c r="A39" s="6" t="s">
        <v>17</v>
      </c>
      <c r="B39" s="44">
        <v>0.21296999999999999</v>
      </c>
      <c r="C39" s="44">
        <v>0</v>
      </c>
      <c r="D39" s="44">
        <v>0.21296999999999999</v>
      </c>
      <c r="E39" s="45">
        <v>29</v>
      </c>
      <c r="F39" s="44">
        <v>34.35</v>
      </c>
      <c r="G39" s="46">
        <v>834</v>
      </c>
      <c r="H39" s="47">
        <v>1.9588019999999999</v>
      </c>
      <c r="I39" s="47">
        <v>3.7499999999999999E-2</v>
      </c>
      <c r="J39" s="47">
        <v>1.996302</v>
      </c>
      <c r="K39" s="48"/>
      <c r="L39" s="48"/>
    </row>
    <row r="40" spans="1:12" s="30" customFormat="1" ht="18" x14ac:dyDescent="0.45">
      <c r="A40" s="6" t="s">
        <v>18</v>
      </c>
      <c r="B40" s="44">
        <v>89.384542200000013</v>
      </c>
      <c r="C40" s="44">
        <v>0</v>
      </c>
      <c r="D40" s="44">
        <v>89.384542200000013</v>
      </c>
      <c r="E40" s="45">
        <v>14869</v>
      </c>
      <c r="F40" s="44">
        <v>16689.9361431</v>
      </c>
      <c r="G40" s="46">
        <v>237415</v>
      </c>
      <c r="H40" s="47">
        <v>505.04739030000002</v>
      </c>
      <c r="I40" s="47">
        <v>0</v>
      </c>
      <c r="J40" s="47">
        <v>505.04739030000002</v>
      </c>
      <c r="K40" s="48"/>
      <c r="L40" s="48"/>
    </row>
    <row r="41" spans="1:12" s="30" customFormat="1" ht="18" x14ac:dyDescent="0.45">
      <c r="A41" s="6" t="s">
        <v>19</v>
      </c>
      <c r="B41" s="44">
        <v>0.77715999999999996</v>
      </c>
      <c r="C41" s="44">
        <v>3.5705</v>
      </c>
      <c r="D41" s="44">
        <v>4.3476600000000003</v>
      </c>
      <c r="E41" s="45">
        <v>33</v>
      </c>
      <c r="F41" s="44">
        <v>19.350000000000001</v>
      </c>
      <c r="G41" s="46">
        <v>2566</v>
      </c>
      <c r="H41" s="47">
        <v>10.875579999999999</v>
      </c>
      <c r="I41" s="47">
        <v>14.37143</v>
      </c>
      <c r="J41" s="47">
        <v>25.24701</v>
      </c>
      <c r="K41" s="48"/>
      <c r="L41" s="48"/>
    </row>
    <row r="42" spans="1:12" s="30" customFormat="1" ht="18" x14ac:dyDescent="0.45">
      <c r="A42" s="6" t="s">
        <v>21</v>
      </c>
      <c r="B42" s="44">
        <v>4.0916499999999996</v>
      </c>
      <c r="C42" s="44">
        <v>6.08E-2</v>
      </c>
      <c r="D42" s="44">
        <v>4.15245</v>
      </c>
      <c r="E42" s="45">
        <v>424</v>
      </c>
      <c r="F42" s="44">
        <v>785.37</v>
      </c>
      <c r="G42" s="46">
        <v>6569</v>
      </c>
      <c r="H42" s="47">
        <v>21.368029999999997</v>
      </c>
      <c r="I42" s="47">
        <v>0.26677000000000001</v>
      </c>
      <c r="J42" s="47">
        <v>21.634799999999998</v>
      </c>
      <c r="K42" s="48"/>
      <c r="L42" s="48"/>
    </row>
    <row r="43" spans="1:12" s="30" customFormat="1" ht="18" x14ac:dyDescent="0.45">
      <c r="A43" s="6" t="s">
        <v>43</v>
      </c>
      <c r="B43" s="44">
        <v>0.67915000000000003</v>
      </c>
      <c r="C43" s="44">
        <v>15.348420000000001</v>
      </c>
      <c r="D43" s="44">
        <v>16.027570000000001</v>
      </c>
      <c r="E43" s="45">
        <v>10</v>
      </c>
      <c r="F43" s="44">
        <v>12853.78674</v>
      </c>
      <c r="G43" s="46">
        <v>2916</v>
      </c>
      <c r="H43" s="47">
        <v>4.3853</v>
      </c>
      <c r="I43" s="47">
        <v>57.189630000000008</v>
      </c>
      <c r="J43" s="47">
        <v>61.574929999999995</v>
      </c>
      <c r="K43" s="48"/>
      <c r="L43" s="48"/>
    </row>
    <row r="44" spans="1:12" s="30" customFormat="1" ht="18" x14ac:dyDescent="0.45">
      <c r="A44" s="6" t="s">
        <v>23</v>
      </c>
      <c r="B44" s="44">
        <v>429.37061999999997</v>
      </c>
      <c r="C44" s="44">
        <v>0</v>
      </c>
      <c r="D44" s="44">
        <v>429.37061999999997</v>
      </c>
      <c r="E44" s="45">
        <v>56952</v>
      </c>
      <c r="F44" s="44">
        <v>149357.2360982</v>
      </c>
      <c r="G44" s="46">
        <v>787858</v>
      </c>
      <c r="H44" s="47">
        <v>2066.4642933999999</v>
      </c>
      <c r="I44" s="47">
        <v>0</v>
      </c>
      <c r="J44" s="47">
        <v>2066.4642933999999</v>
      </c>
      <c r="K44" s="48"/>
      <c r="L44" s="48"/>
    </row>
    <row r="45" spans="1:12" s="30" customFormat="1" ht="18" x14ac:dyDescent="0.45">
      <c r="A45" s="6" t="s">
        <v>24</v>
      </c>
      <c r="B45" s="44">
        <v>234.02287080000002</v>
      </c>
      <c r="C45" s="44">
        <v>0</v>
      </c>
      <c r="D45" s="44">
        <v>234.02287080000002</v>
      </c>
      <c r="E45" s="45">
        <v>30470</v>
      </c>
      <c r="F45" s="44">
        <v>0.30470000000000003</v>
      </c>
      <c r="G45" s="46">
        <v>372313</v>
      </c>
      <c r="H45" s="47">
        <v>1063.1135939000001</v>
      </c>
      <c r="I45" s="47">
        <v>0</v>
      </c>
      <c r="J45" s="47">
        <v>1063.1135939000001</v>
      </c>
      <c r="K45" s="48"/>
      <c r="L45" s="48"/>
    </row>
    <row r="46" spans="1:12" s="30" customFormat="1" ht="18" x14ac:dyDescent="0.45">
      <c r="A46" s="6" t="s">
        <v>25</v>
      </c>
      <c r="B46" s="44">
        <v>280.69135</v>
      </c>
      <c r="C46" s="44">
        <v>0</v>
      </c>
      <c r="D46" s="44">
        <v>280.69135</v>
      </c>
      <c r="E46" s="45">
        <v>31504</v>
      </c>
      <c r="F46" s="44">
        <v>92799.290139999997</v>
      </c>
      <c r="G46" s="46">
        <v>561347</v>
      </c>
      <c r="H46" s="47">
        <v>1361.3009099999999</v>
      </c>
      <c r="I46" s="47">
        <v>0</v>
      </c>
      <c r="J46" s="47">
        <v>1361.3009099999999</v>
      </c>
      <c r="K46" s="48"/>
      <c r="L46" s="48"/>
    </row>
    <row r="47" spans="1:12" s="30" customFormat="1" ht="18" x14ac:dyDescent="0.45">
      <c r="A47" s="6" t="s">
        <v>26</v>
      </c>
      <c r="B47" s="44">
        <v>0</v>
      </c>
      <c r="C47" s="44">
        <v>0</v>
      </c>
      <c r="D47" s="44">
        <v>0</v>
      </c>
      <c r="E47" s="45"/>
      <c r="F47" s="44">
        <v>0</v>
      </c>
      <c r="G47" s="46">
        <v>135</v>
      </c>
      <c r="H47" s="47">
        <v>0</v>
      </c>
      <c r="I47" s="47">
        <v>0.11660000000000001</v>
      </c>
      <c r="J47" s="47">
        <v>0.11660000000000001</v>
      </c>
      <c r="K47" s="48"/>
      <c r="L47" s="48"/>
    </row>
    <row r="48" spans="1:12" s="30" customFormat="1" ht="18" x14ac:dyDescent="0.45">
      <c r="A48" s="6" t="s">
        <v>27</v>
      </c>
      <c r="B48" s="44">
        <v>85.410286900000017</v>
      </c>
      <c r="C48" s="44">
        <v>0</v>
      </c>
      <c r="D48" s="44">
        <v>85.410286900000017</v>
      </c>
      <c r="E48" s="45">
        <v>9611</v>
      </c>
      <c r="F48" s="44">
        <v>15155.510689999999</v>
      </c>
      <c r="G48" s="46">
        <v>94819</v>
      </c>
      <c r="H48" s="47">
        <v>322.04860929999995</v>
      </c>
      <c r="I48" s="47">
        <v>0</v>
      </c>
      <c r="J48" s="47">
        <v>322.04860929999995</v>
      </c>
      <c r="K48" s="48"/>
      <c r="L48" s="48"/>
    </row>
    <row r="49" spans="1:12" s="30" customFormat="1" ht="18" x14ac:dyDescent="0.45">
      <c r="A49" s="17" t="s">
        <v>29</v>
      </c>
      <c r="B49" s="49"/>
      <c r="C49" s="49"/>
      <c r="D49" s="49"/>
      <c r="E49" s="49"/>
      <c r="F49" s="49"/>
      <c r="G49" s="49"/>
      <c r="H49" s="49">
        <v>0</v>
      </c>
      <c r="I49" s="49">
        <v>0</v>
      </c>
      <c r="J49" s="49">
        <v>0</v>
      </c>
      <c r="K49" s="48"/>
      <c r="L49" s="48"/>
    </row>
    <row r="50" spans="1:12" s="30" customFormat="1" ht="18" x14ac:dyDescent="0.45">
      <c r="A50" s="6" t="s">
        <v>30</v>
      </c>
      <c r="B50" s="44">
        <v>330.87700000000001</v>
      </c>
      <c r="C50" s="44">
        <v>1.71993</v>
      </c>
      <c r="D50" s="44">
        <v>332.59693000000004</v>
      </c>
      <c r="E50" s="45">
        <v>143808</v>
      </c>
      <c r="F50" s="45">
        <v>74333.198529999994</v>
      </c>
      <c r="G50" s="45">
        <v>473962</v>
      </c>
      <c r="H50" s="47">
        <v>1252.4810600000001</v>
      </c>
      <c r="I50" s="47">
        <v>2.64479</v>
      </c>
      <c r="J50" s="47">
        <v>1255.1258500000001</v>
      </c>
      <c r="K50" s="48"/>
      <c r="L50" s="48"/>
    </row>
    <row r="51" spans="1:12" s="30" customFormat="1" ht="18" x14ac:dyDescent="0.45">
      <c r="A51" s="6" t="s">
        <v>31</v>
      </c>
      <c r="B51" s="44">
        <v>249.31211999999999</v>
      </c>
      <c r="C51" s="44">
        <v>5.81738</v>
      </c>
      <c r="D51" s="44">
        <v>255.12949999999998</v>
      </c>
      <c r="E51" s="45">
        <v>16996</v>
      </c>
      <c r="F51" s="45">
        <v>25644.131649999999</v>
      </c>
      <c r="G51" s="45">
        <v>123261</v>
      </c>
      <c r="H51" s="47">
        <v>1089.92083</v>
      </c>
      <c r="I51" s="47">
        <v>9.0987100000000005</v>
      </c>
      <c r="J51" s="47">
        <v>1099.01954</v>
      </c>
      <c r="K51" s="48"/>
      <c r="L51" s="48"/>
    </row>
    <row r="52" spans="1:12" s="30" customFormat="1" ht="18" x14ac:dyDescent="0.45">
      <c r="A52" s="6" t="s">
        <v>32</v>
      </c>
      <c r="B52" s="44">
        <v>109.55394000000001</v>
      </c>
      <c r="C52" s="44">
        <v>6.1982400000000002</v>
      </c>
      <c r="D52" s="44">
        <v>115.75218000000001</v>
      </c>
      <c r="E52" s="45">
        <v>13479</v>
      </c>
      <c r="F52" s="45">
        <v>17123.5589</v>
      </c>
      <c r="G52" s="45">
        <v>71529</v>
      </c>
      <c r="H52" s="47">
        <v>464.87527999999998</v>
      </c>
      <c r="I52" s="47">
        <v>14.664540000000001</v>
      </c>
      <c r="J52" s="47">
        <v>479.53982000000002</v>
      </c>
      <c r="K52" s="48"/>
      <c r="L52" s="48"/>
    </row>
    <row r="53" spans="1:12" s="30" customFormat="1" ht="18" x14ac:dyDescent="0.45">
      <c r="A53" s="6" t="s">
        <v>35</v>
      </c>
      <c r="B53" s="50">
        <f>SUM(B37:B52)</f>
        <v>2816.8317873999995</v>
      </c>
      <c r="C53" s="50">
        <f>SUM(C37:C52)</f>
        <v>34.319390000000006</v>
      </c>
      <c r="D53" s="50">
        <f t="shared" ref="D53:F53" si="6">SUM(D37:D52)</f>
        <v>2851.1511773999996</v>
      </c>
      <c r="E53" s="51">
        <f t="shared" si="6"/>
        <v>408058</v>
      </c>
      <c r="F53" s="50">
        <f t="shared" si="6"/>
        <v>515457.8721713</v>
      </c>
      <c r="G53" s="51">
        <f>SUM(G37:G52)</f>
        <v>3983491</v>
      </c>
      <c r="H53" s="50">
        <f t="shared" ref="H53:I53" si="7">SUM(H37:H52)</f>
        <v>12754.7026596</v>
      </c>
      <c r="I53" s="50">
        <f t="shared" si="7"/>
        <v>115.97418000000002</v>
      </c>
      <c r="J53" s="50">
        <f>SUM(J37:J52)</f>
        <v>12870.676839599997</v>
      </c>
      <c r="L53" s="48"/>
    </row>
    <row r="54" spans="1:12" s="30" customFormat="1" ht="18" customHeight="1" x14ac:dyDescent="0.4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52"/>
      <c r="L54" s="53"/>
    </row>
    <row r="55" spans="1:12" s="30" customFormat="1" ht="18" x14ac:dyDescent="0.4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3"/>
    </row>
    <row r="56" spans="1:12" s="30" customFormat="1" ht="18" x14ac:dyDescent="0.45">
      <c r="A56" s="25"/>
      <c r="B56" s="53"/>
      <c r="C56" s="53"/>
      <c r="D56" s="53"/>
      <c r="E56" s="53"/>
      <c r="F56" s="54"/>
      <c r="G56" s="53"/>
      <c r="H56" s="54"/>
      <c r="I56" s="53"/>
      <c r="J56" s="53"/>
      <c r="K56" s="53"/>
      <c r="L56" s="53"/>
    </row>
    <row r="57" spans="1:12" s="30" customFormat="1" ht="18" x14ac:dyDescent="0.45">
      <c r="A57" s="25"/>
      <c r="B57" s="53"/>
      <c r="C57" s="53"/>
      <c r="D57" s="53"/>
      <c r="E57" s="53"/>
      <c r="F57" s="54"/>
      <c r="G57" s="53"/>
      <c r="H57" s="54"/>
      <c r="I57" s="53"/>
      <c r="J57" s="53"/>
      <c r="K57" s="53"/>
      <c r="L57" s="53"/>
    </row>
    <row r="58" spans="1:12" s="30" customFormat="1" ht="18" x14ac:dyDescent="0.45">
      <c r="A58" s="25"/>
      <c r="B58" s="53"/>
      <c r="C58" s="53"/>
      <c r="D58" s="53"/>
      <c r="E58" s="53"/>
      <c r="F58" s="54"/>
      <c r="G58" s="53"/>
      <c r="H58" s="54"/>
      <c r="I58" s="53"/>
      <c r="J58" s="53"/>
      <c r="K58" s="53"/>
      <c r="L58" s="53"/>
    </row>
    <row r="59" spans="1:12" s="30" customFormat="1" ht="18" x14ac:dyDescent="0.45">
      <c r="A59" s="25"/>
      <c r="B59" s="53"/>
      <c r="C59" s="53"/>
      <c r="D59" s="53"/>
      <c r="E59" s="53"/>
      <c r="F59" s="54"/>
      <c r="G59" s="53"/>
      <c r="H59" s="54"/>
      <c r="I59" s="53"/>
      <c r="J59" s="53"/>
      <c r="K59" s="53"/>
      <c r="L59" s="53"/>
    </row>
    <row r="60" spans="1:12" s="30" customFormat="1" ht="18" x14ac:dyDescent="0.45">
      <c r="A60" s="25"/>
      <c r="B60" s="53"/>
      <c r="C60" s="53"/>
      <c r="D60" s="53"/>
      <c r="E60" s="53"/>
      <c r="F60" s="54"/>
      <c r="G60" s="53"/>
      <c r="H60" s="54"/>
      <c r="I60" s="53"/>
      <c r="J60" s="53"/>
      <c r="K60" s="53"/>
      <c r="L60" s="53"/>
    </row>
    <row r="61" spans="1:12" s="30" customFormat="1" ht="18" x14ac:dyDescent="0.45">
      <c r="A61" s="25"/>
      <c r="B61" s="53"/>
      <c r="C61" s="53"/>
      <c r="D61" s="53"/>
      <c r="E61" s="53"/>
      <c r="F61" s="54"/>
      <c r="G61" s="53"/>
      <c r="H61" s="54"/>
      <c r="I61" s="53"/>
      <c r="J61" s="53"/>
      <c r="K61" s="53"/>
      <c r="L61" s="53"/>
    </row>
    <row r="62" spans="1:12" s="30" customFormat="1" ht="18" x14ac:dyDescent="0.45">
      <c r="A62" s="25"/>
      <c r="B62" s="53"/>
      <c r="C62" s="53"/>
      <c r="D62" s="53"/>
      <c r="E62" s="53"/>
      <c r="F62" s="54"/>
      <c r="G62" s="53"/>
      <c r="H62" s="54"/>
      <c r="I62" s="53"/>
      <c r="J62" s="53"/>
      <c r="K62" s="53"/>
      <c r="L62" s="53"/>
    </row>
    <row r="63" spans="1:12" s="30" customFormat="1" ht="18" x14ac:dyDescent="0.45">
      <c r="A63" s="25"/>
      <c r="B63" s="53"/>
      <c r="C63" s="53"/>
      <c r="D63" s="53"/>
      <c r="E63" s="53"/>
      <c r="F63" s="54"/>
      <c r="G63" s="53"/>
      <c r="H63" s="54"/>
      <c r="I63" s="53"/>
      <c r="J63" s="53"/>
      <c r="K63" s="53"/>
      <c r="L63" s="53"/>
    </row>
    <row r="64" spans="1:12" s="30" customFormat="1" ht="18" x14ac:dyDescent="0.45">
      <c r="A64" s="25"/>
      <c r="B64" s="53"/>
      <c r="C64" s="53"/>
      <c r="D64" s="53"/>
      <c r="E64" s="53"/>
      <c r="F64" s="54"/>
      <c r="G64" s="53"/>
      <c r="H64" s="54"/>
      <c r="I64" s="53"/>
      <c r="J64" s="53"/>
      <c r="K64" s="53"/>
      <c r="L64" s="53"/>
    </row>
    <row r="65" spans="1:12" s="30" customFormat="1" ht="18" x14ac:dyDescent="0.45">
      <c r="A65" s="25"/>
      <c r="B65" s="53"/>
      <c r="C65" s="53"/>
      <c r="D65" s="53"/>
      <c r="E65" s="53"/>
      <c r="F65" s="54"/>
      <c r="G65" s="53"/>
      <c r="H65" s="54"/>
      <c r="I65" s="53"/>
      <c r="J65" s="53"/>
      <c r="K65" s="53"/>
      <c r="L65" s="53"/>
    </row>
    <row r="66" spans="1:12" s="30" customFormat="1" ht="18" x14ac:dyDescent="0.45">
      <c r="A66" s="25"/>
      <c r="B66" s="53"/>
      <c r="C66" s="53"/>
      <c r="D66" s="53"/>
      <c r="E66" s="53"/>
      <c r="F66" s="54"/>
      <c r="G66" s="53"/>
      <c r="H66" s="54"/>
      <c r="I66" s="53"/>
      <c r="J66" s="53"/>
      <c r="K66" s="53"/>
      <c r="L66" s="53"/>
    </row>
    <row r="67" spans="1:12" s="30" customFormat="1" ht="18" x14ac:dyDescent="0.45">
      <c r="A67" s="25"/>
      <c r="B67" s="53"/>
      <c r="C67" s="53"/>
      <c r="D67" s="53"/>
      <c r="E67" s="53"/>
      <c r="F67" s="54"/>
      <c r="G67" s="53"/>
      <c r="H67" s="54"/>
      <c r="I67" s="53"/>
      <c r="J67" s="53"/>
      <c r="K67" s="53"/>
      <c r="L67" s="53"/>
    </row>
    <row r="68" spans="1:12" s="30" customFormat="1" ht="16.5" customHeight="1" x14ac:dyDescent="0.45">
      <c r="A68" s="40"/>
      <c r="B68" s="40"/>
      <c r="C68" s="40"/>
      <c r="D68" s="40"/>
      <c r="F68" s="43" t="s">
        <v>0</v>
      </c>
      <c r="G68" s="2"/>
      <c r="H68" s="41"/>
      <c r="I68" s="41"/>
      <c r="J68" s="41"/>
      <c r="K68" s="28"/>
      <c r="L68" s="28"/>
    </row>
    <row r="69" spans="1:12" ht="26.25" customHeight="1" x14ac:dyDescent="0.25">
      <c r="A69" s="90" t="s">
        <v>44</v>
      </c>
      <c r="B69" s="90"/>
      <c r="C69" s="90"/>
      <c r="D69" s="90"/>
      <c r="E69" s="90"/>
      <c r="F69" s="90"/>
      <c r="G69" s="55"/>
      <c r="H69" s="56"/>
      <c r="I69" s="56"/>
      <c r="J69" s="56"/>
      <c r="K69" s="35"/>
      <c r="L69" s="35"/>
    </row>
    <row r="70" spans="1:12" ht="16.5" customHeight="1" x14ac:dyDescent="0.45">
      <c r="A70" s="57"/>
      <c r="B70" s="57"/>
      <c r="C70" s="57"/>
      <c r="D70" s="57"/>
      <c r="F70" s="2" t="s">
        <v>2</v>
      </c>
      <c r="G70" s="55"/>
      <c r="H70" s="56"/>
      <c r="I70" s="56"/>
      <c r="J70" s="56"/>
      <c r="K70" s="35"/>
      <c r="L70" s="35"/>
    </row>
    <row r="71" spans="1:12" ht="21.75" customHeight="1" x14ac:dyDescent="0.3">
      <c r="A71" s="91" t="s">
        <v>3</v>
      </c>
      <c r="B71" s="92" t="s">
        <v>4</v>
      </c>
      <c r="C71" s="93"/>
      <c r="D71" s="94"/>
      <c r="E71" s="92" t="s">
        <v>45</v>
      </c>
      <c r="F71" s="94"/>
      <c r="H71" s="29"/>
      <c r="I71" s="29"/>
      <c r="J71" s="29"/>
      <c r="K71" s="29"/>
      <c r="L71" s="58"/>
    </row>
    <row r="72" spans="1:12" ht="30" customHeight="1" x14ac:dyDescent="0.25">
      <c r="A72" s="91"/>
      <c r="B72" s="4" t="s">
        <v>10</v>
      </c>
      <c r="C72" s="4" t="s">
        <v>46</v>
      </c>
      <c r="D72" s="4" t="s">
        <v>11</v>
      </c>
      <c r="E72" s="4" t="s">
        <v>12</v>
      </c>
      <c r="F72" s="4" t="s">
        <v>46</v>
      </c>
      <c r="I72" s="59"/>
      <c r="J72" s="59"/>
      <c r="K72" s="60"/>
      <c r="L72" s="61"/>
    </row>
    <row r="73" spans="1:12" ht="18" x14ac:dyDescent="0.45">
      <c r="A73" s="6" t="s">
        <v>15</v>
      </c>
      <c r="B73" s="62">
        <v>3092</v>
      </c>
      <c r="C73" s="63">
        <v>130.93401</v>
      </c>
      <c r="D73" s="63">
        <v>30920</v>
      </c>
      <c r="E73" s="62">
        <v>123741</v>
      </c>
      <c r="F73" s="63">
        <v>1147.2429299999999</v>
      </c>
      <c r="G73" s="11"/>
      <c r="H73" s="64"/>
      <c r="I73" s="64"/>
      <c r="J73" s="64"/>
      <c r="K73" s="65"/>
      <c r="L73" s="66"/>
    </row>
    <row r="74" spans="1:12" ht="18" x14ac:dyDescent="0.45">
      <c r="A74" s="6" t="s">
        <v>16</v>
      </c>
      <c r="B74" s="62">
        <v>6045</v>
      </c>
      <c r="C74" s="63">
        <v>260.68599</v>
      </c>
      <c r="D74" s="63">
        <v>60450</v>
      </c>
      <c r="E74" s="62">
        <v>557448</v>
      </c>
      <c r="F74" s="63">
        <v>1467.1656699999999</v>
      </c>
      <c r="G74" s="11"/>
      <c r="H74" s="64"/>
      <c r="I74" s="64"/>
      <c r="J74" s="64"/>
      <c r="K74" s="65"/>
      <c r="L74" s="66"/>
    </row>
    <row r="75" spans="1:12" ht="18" x14ac:dyDescent="0.45">
      <c r="A75" s="6" t="s">
        <v>19</v>
      </c>
      <c r="B75" s="62">
        <v>16049</v>
      </c>
      <c r="C75" s="63">
        <v>703.36123999999995</v>
      </c>
      <c r="D75" s="63">
        <v>160490</v>
      </c>
      <c r="E75" s="62">
        <v>160560</v>
      </c>
      <c r="F75" s="63">
        <v>3531.1991200000002</v>
      </c>
      <c r="G75" s="11"/>
      <c r="H75" s="64"/>
      <c r="I75" s="64"/>
      <c r="J75" s="64"/>
      <c r="K75" s="67"/>
      <c r="L75" s="66"/>
    </row>
    <row r="76" spans="1:12" ht="18" x14ac:dyDescent="0.45">
      <c r="A76" s="6" t="s">
        <v>20</v>
      </c>
      <c r="B76" s="62">
        <v>7593</v>
      </c>
      <c r="C76" s="63">
        <v>314.52766000000003</v>
      </c>
      <c r="D76" s="63">
        <v>75930</v>
      </c>
      <c r="E76" s="62">
        <v>220597</v>
      </c>
      <c r="F76" s="63">
        <v>984.72208000000001</v>
      </c>
      <c r="G76" s="11"/>
      <c r="H76" s="64"/>
      <c r="I76" s="64"/>
      <c r="J76" s="64"/>
      <c r="K76" s="65"/>
      <c r="L76" s="64"/>
    </row>
    <row r="77" spans="1:12" ht="18" x14ac:dyDescent="0.45">
      <c r="A77" s="6" t="s">
        <v>21</v>
      </c>
      <c r="B77" s="62">
        <v>23617</v>
      </c>
      <c r="C77" s="63">
        <v>991.04706999999996</v>
      </c>
      <c r="D77" s="63">
        <v>236170</v>
      </c>
      <c r="E77" s="62">
        <v>821434</v>
      </c>
      <c r="F77" s="63">
        <v>6862.2365199999986</v>
      </c>
      <c r="G77" s="11"/>
      <c r="H77" s="64"/>
      <c r="I77" s="64"/>
      <c r="J77" s="64"/>
      <c r="K77" s="68"/>
      <c r="L77" s="69"/>
    </row>
    <row r="78" spans="1:12" ht="18" x14ac:dyDescent="0.45">
      <c r="A78" s="6" t="s">
        <v>22</v>
      </c>
      <c r="B78" s="62">
        <v>2343</v>
      </c>
      <c r="C78" s="63">
        <v>97.833410000000001</v>
      </c>
      <c r="D78" s="63">
        <v>23430</v>
      </c>
      <c r="E78" s="62">
        <v>81110</v>
      </c>
      <c r="F78" s="63">
        <v>628.94323999999995</v>
      </c>
      <c r="G78" s="11"/>
      <c r="H78" s="64"/>
      <c r="I78" s="64"/>
      <c r="J78" s="64"/>
      <c r="K78" s="68"/>
      <c r="L78" s="64"/>
    </row>
    <row r="79" spans="1:12" ht="18" x14ac:dyDescent="0.45">
      <c r="A79" s="6" t="s">
        <v>23</v>
      </c>
      <c r="B79" s="62">
        <v>2149</v>
      </c>
      <c r="C79" s="63">
        <v>91.150289999999998</v>
      </c>
      <c r="D79" s="63">
        <v>21490</v>
      </c>
      <c r="E79" s="62">
        <v>81407</v>
      </c>
      <c r="F79" s="63">
        <v>476.56822889999995</v>
      </c>
      <c r="G79" s="11"/>
      <c r="H79" s="64"/>
      <c r="I79" s="64"/>
      <c r="J79" s="64"/>
      <c r="K79" s="66"/>
      <c r="L79" s="58"/>
    </row>
    <row r="80" spans="1:12" ht="18" x14ac:dyDescent="0.45">
      <c r="A80" s="6" t="s">
        <v>24</v>
      </c>
      <c r="B80" s="62">
        <v>1865</v>
      </c>
      <c r="C80" s="63">
        <v>77.608860000000007</v>
      </c>
      <c r="D80" s="63">
        <v>18650</v>
      </c>
      <c r="E80" s="62">
        <v>171939</v>
      </c>
      <c r="F80" s="63">
        <v>677.24095000000011</v>
      </c>
      <c r="G80" s="11"/>
      <c r="H80" s="64"/>
      <c r="I80" s="64"/>
      <c r="J80" s="64"/>
      <c r="K80" s="66"/>
      <c r="L80" s="58"/>
    </row>
    <row r="81" spans="1:12" ht="18" x14ac:dyDescent="0.45">
      <c r="A81" s="6" t="s">
        <v>25</v>
      </c>
      <c r="B81" s="62">
        <v>3711</v>
      </c>
      <c r="C81" s="63">
        <v>148.62209999999999</v>
      </c>
      <c r="D81" s="63">
        <v>37110</v>
      </c>
      <c r="E81" s="62">
        <v>133984</v>
      </c>
      <c r="F81" s="63">
        <v>804.85734000000002</v>
      </c>
      <c r="G81" s="11"/>
      <c r="H81" s="64"/>
      <c r="I81" s="64"/>
      <c r="J81" s="64"/>
      <c r="K81" s="66"/>
      <c r="L81" s="58"/>
    </row>
    <row r="82" spans="1:12" ht="18" x14ac:dyDescent="0.45">
      <c r="A82" s="6" t="s">
        <v>26</v>
      </c>
      <c r="B82" s="62">
        <v>249</v>
      </c>
      <c r="C82" s="63">
        <v>10.59286</v>
      </c>
      <c r="D82" s="63">
        <v>3735</v>
      </c>
      <c r="E82" s="62">
        <v>527</v>
      </c>
      <c r="F82" s="63">
        <v>22.67371</v>
      </c>
      <c r="G82" s="11"/>
      <c r="H82" s="64"/>
      <c r="I82" s="64"/>
      <c r="J82" s="64"/>
      <c r="K82" s="66"/>
      <c r="L82" s="58"/>
    </row>
    <row r="83" spans="1:12" ht="18" x14ac:dyDescent="0.45">
      <c r="A83" s="6" t="s">
        <v>27</v>
      </c>
      <c r="B83" s="62">
        <v>13</v>
      </c>
      <c r="C83" s="63">
        <v>0.54318999999999995</v>
      </c>
      <c r="D83" s="63">
        <v>130</v>
      </c>
      <c r="E83" s="62">
        <v>5743</v>
      </c>
      <c r="F83" s="63">
        <v>15.65424</v>
      </c>
      <c r="G83" s="11"/>
      <c r="H83" s="64"/>
      <c r="I83" s="64"/>
      <c r="J83" s="64"/>
      <c r="K83" s="66"/>
      <c r="L83" s="58"/>
    </row>
    <row r="84" spans="1:12" ht="18" x14ac:dyDescent="0.45">
      <c r="A84" s="6" t="s">
        <v>30</v>
      </c>
      <c r="B84" s="62">
        <v>161</v>
      </c>
      <c r="C84" s="63">
        <v>7.1137300000000003</v>
      </c>
      <c r="D84" s="63">
        <v>1610</v>
      </c>
      <c r="E84" s="62">
        <v>224</v>
      </c>
      <c r="F84" s="63">
        <v>9.4959600000000002</v>
      </c>
      <c r="G84" s="11"/>
      <c r="H84" s="64"/>
      <c r="I84" s="64"/>
      <c r="J84" s="64"/>
      <c r="K84" s="66"/>
      <c r="L84" s="58"/>
    </row>
    <row r="85" spans="1:12" ht="18" x14ac:dyDescent="0.45">
      <c r="A85" s="6" t="s">
        <v>31</v>
      </c>
      <c r="B85" s="62">
        <v>25</v>
      </c>
      <c r="C85" s="63">
        <v>1.09822</v>
      </c>
      <c r="D85" s="63">
        <v>740</v>
      </c>
      <c r="E85" s="62">
        <v>74</v>
      </c>
      <c r="F85" s="63">
        <v>3.2784399999999998</v>
      </c>
      <c r="G85" s="11"/>
      <c r="H85" s="64"/>
      <c r="I85" s="64"/>
      <c r="J85" s="64"/>
      <c r="K85" s="66"/>
      <c r="L85" s="58"/>
    </row>
    <row r="86" spans="1:12" ht="18" x14ac:dyDescent="0.45">
      <c r="A86" s="6" t="s">
        <v>32</v>
      </c>
      <c r="B86" s="62">
        <v>66</v>
      </c>
      <c r="C86" s="63">
        <v>2.7947500000000001</v>
      </c>
      <c r="D86" s="63">
        <v>660</v>
      </c>
      <c r="E86" s="62">
        <v>194</v>
      </c>
      <c r="F86" s="63">
        <v>8.3423999999999996</v>
      </c>
      <c r="G86" s="11"/>
      <c r="H86" s="64"/>
      <c r="I86" s="64"/>
      <c r="J86" s="64"/>
      <c r="K86" s="66"/>
      <c r="L86" s="58"/>
    </row>
    <row r="87" spans="1:12" ht="18" x14ac:dyDescent="0.45">
      <c r="A87" s="6" t="s">
        <v>35</v>
      </c>
      <c r="B87" s="51">
        <f>SUM(B73:B86)</f>
        <v>66978</v>
      </c>
      <c r="C87" s="50">
        <f t="shared" ref="C87:F87" si="8">SUM(C73:C86)</f>
        <v>2837.91338</v>
      </c>
      <c r="D87" s="50">
        <f t="shared" si="8"/>
        <v>671515</v>
      </c>
      <c r="E87" s="51">
        <f t="shared" si="8"/>
        <v>2358982</v>
      </c>
      <c r="F87" s="50">
        <f t="shared" si="8"/>
        <v>16639.620828899995</v>
      </c>
      <c r="H87" s="70"/>
      <c r="I87" s="70"/>
      <c r="J87" s="70"/>
      <c r="K87" s="71"/>
    </row>
    <row r="88" spans="1:12" ht="17.25" x14ac:dyDescent="0.25">
      <c r="A88" s="72"/>
      <c r="B88" s="72"/>
      <c r="C88" s="72"/>
      <c r="D88" s="72"/>
      <c r="E88" s="72"/>
      <c r="F88" s="72"/>
      <c r="G88" s="73"/>
      <c r="H88" s="74"/>
      <c r="I88" s="35"/>
      <c r="J88" s="35"/>
      <c r="K88" s="35"/>
      <c r="L88" s="35"/>
    </row>
    <row r="89" spans="1:12" ht="21.75" customHeight="1" x14ac:dyDescent="0.25"/>
    <row r="92" spans="1:12" ht="17.25" x14ac:dyDescent="0.25">
      <c r="J92" s="95" t="s">
        <v>0</v>
      </c>
      <c r="K92" s="95"/>
      <c r="L92" s="95"/>
    </row>
    <row r="93" spans="1:12" ht="24" x14ac:dyDescent="0.6">
      <c r="A93" s="96" t="s">
        <v>47</v>
      </c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75"/>
    </row>
    <row r="94" spans="1:12" ht="51.75" x14ac:dyDescent="0.25">
      <c r="A94" s="76" t="s">
        <v>48</v>
      </c>
      <c r="B94" s="77" t="s">
        <v>49</v>
      </c>
      <c r="C94" s="77" t="s">
        <v>50</v>
      </c>
      <c r="D94" s="77" t="s">
        <v>51</v>
      </c>
      <c r="E94" s="77" t="s">
        <v>52</v>
      </c>
      <c r="F94" s="77" t="s">
        <v>53</v>
      </c>
      <c r="G94" s="77" t="s">
        <v>54</v>
      </c>
      <c r="H94" s="77" t="s">
        <v>55</v>
      </c>
      <c r="I94" s="77" t="s">
        <v>56</v>
      </c>
      <c r="J94" s="77" t="s">
        <v>57</v>
      </c>
      <c r="K94" s="77" t="s">
        <v>58</v>
      </c>
      <c r="L94" s="78" t="s">
        <v>35</v>
      </c>
    </row>
    <row r="95" spans="1:12" ht="18" x14ac:dyDescent="0.45">
      <c r="A95" s="79" t="s">
        <v>59</v>
      </c>
      <c r="B95" s="80">
        <v>265466</v>
      </c>
      <c r="C95" s="80">
        <v>78700</v>
      </c>
      <c r="D95" s="80">
        <v>64939</v>
      </c>
      <c r="E95" s="80">
        <v>159001</v>
      </c>
      <c r="F95" s="80">
        <v>71</v>
      </c>
      <c r="G95" s="80">
        <v>28510</v>
      </c>
      <c r="H95" s="80">
        <v>13487</v>
      </c>
      <c r="I95" s="80">
        <v>241645</v>
      </c>
      <c r="J95" s="80">
        <v>240701</v>
      </c>
      <c r="K95" s="80">
        <v>22047</v>
      </c>
      <c r="L95" s="81">
        <f>SUM(B95:K95)</f>
        <v>1114567</v>
      </c>
    </row>
    <row r="96" spans="1:12" ht="18" x14ac:dyDescent="0.45">
      <c r="A96" s="79" t="s">
        <v>60</v>
      </c>
      <c r="B96" s="80">
        <v>164139</v>
      </c>
      <c r="C96" s="80">
        <v>54249</v>
      </c>
      <c r="D96" s="80">
        <v>154930</v>
      </c>
      <c r="E96" s="80">
        <v>93105</v>
      </c>
      <c r="F96" s="80">
        <v>129</v>
      </c>
      <c r="G96" s="80">
        <v>30454</v>
      </c>
      <c r="H96" s="80">
        <v>16074</v>
      </c>
      <c r="I96" s="80">
        <v>15019</v>
      </c>
      <c r="J96" s="80">
        <v>79703</v>
      </c>
      <c r="K96" s="80">
        <v>681</v>
      </c>
      <c r="L96" s="81">
        <f t="shared" ref="L96:L101" si="9">SUM(B96:K96)</f>
        <v>608483</v>
      </c>
    </row>
    <row r="97" spans="1:12" ht="18" x14ac:dyDescent="0.45">
      <c r="A97" s="79" t="s">
        <v>61</v>
      </c>
      <c r="B97" s="80">
        <v>979529</v>
      </c>
      <c r="C97" s="80">
        <v>124576</v>
      </c>
      <c r="D97" s="80">
        <v>138272</v>
      </c>
      <c r="E97" s="80">
        <v>249326</v>
      </c>
      <c r="F97" s="80">
        <v>2358565</v>
      </c>
      <c r="G97" s="80">
        <v>26102</v>
      </c>
      <c r="H97" s="80">
        <v>12879</v>
      </c>
      <c r="I97" s="80">
        <v>2918275</v>
      </c>
      <c r="J97" s="80">
        <v>2949912</v>
      </c>
      <c r="K97" s="80">
        <v>80452</v>
      </c>
      <c r="L97" s="81">
        <f t="shared" si="9"/>
        <v>9837888</v>
      </c>
    </row>
    <row r="98" spans="1:12" ht="18" x14ac:dyDescent="0.45">
      <c r="A98" s="79" t="s">
        <v>62</v>
      </c>
      <c r="B98" s="80">
        <v>170161</v>
      </c>
      <c r="C98" s="80">
        <v>45102</v>
      </c>
      <c r="D98" s="80">
        <v>42425</v>
      </c>
      <c r="E98" s="80">
        <v>101538</v>
      </c>
      <c r="F98" s="80">
        <v>86</v>
      </c>
      <c r="G98" s="80">
        <v>24513</v>
      </c>
      <c r="H98" s="80">
        <v>4850</v>
      </c>
      <c r="I98" s="80">
        <v>12732</v>
      </c>
      <c r="J98" s="80">
        <v>243112</v>
      </c>
      <c r="K98" s="80">
        <v>7741</v>
      </c>
      <c r="L98" s="81">
        <f t="shared" si="9"/>
        <v>652260</v>
      </c>
    </row>
    <row r="99" spans="1:12" ht="18" x14ac:dyDescent="0.45">
      <c r="A99" s="79" t="s">
        <v>63</v>
      </c>
      <c r="B99" s="80">
        <v>273077</v>
      </c>
      <c r="C99" s="80">
        <v>87834</v>
      </c>
      <c r="D99" s="80">
        <v>91400</v>
      </c>
      <c r="E99" s="80">
        <v>210322</v>
      </c>
      <c r="F99" s="80">
        <v>102</v>
      </c>
      <c r="G99" s="80">
        <v>41275</v>
      </c>
      <c r="H99" s="80">
        <v>19334</v>
      </c>
      <c r="I99" s="80">
        <v>42962</v>
      </c>
      <c r="J99" s="80">
        <v>245948</v>
      </c>
      <c r="K99" s="80">
        <v>11520</v>
      </c>
      <c r="L99" s="81">
        <f t="shared" si="9"/>
        <v>1023774</v>
      </c>
    </row>
    <row r="100" spans="1:12" ht="18" x14ac:dyDescent="0.45">
      <c r="A100" s="79" t="s">
        <v>64</v>
      </c>
      <c r="B100" s="80">
        <v>56067</v>
      </c>
      <c r="C100" s="80">
        <v>14261</v>
      </c>
      <c r="D100" s="80">
        <v>11501</v>
      </c>
      <c r="E100" s="80">
        <v>61124</v>
      </c>
      <c r="F100" s="80">
        <v>20</v>
      </c>
      <c r="G100" s="80">
        <v>14055</v>
      </c>
      <c r="H100" s="80">
        <v>4044</v>
      </c>
      <c r="I100" s="80">
        <v>12841</v>
      </c>
      <c r="J100" s="80">
        <v>94497</v>
      </c>
      <c r="K100" s="80">
        <v>255</v>
      </c>
      <c r="L100" s="81">
        <f t="shared" si="9"/>
        <v>268665</v>
      </c>
    </row>
    <row r="101" spans="1:12" ht="18" x14ac:dyDescent="0.45">
      <c r="A101" s="79" t="s">
        <v>65</v>
      </c>
      <c r="B101" s="80">
        <v>147173</v>
      </c>
      <c r="C101" s="80">
        <v>40291</v>
      </c>
      <c r="D101" s="80">
        <v>30506</v>
      </c>
      <c r="E101" s="80">
        <v>136934</v>
      </c>
      <c r="F101" s="80">
        <v>9</v>
      </c>
      <c r="G101" s="80">
        <v>12340</v>
      </c>
      <c r="H101" s="80">
        <v>12888</v>
      </c>
      <c r="I101" s="80">
        <v>24604</v>
      </c>
      <c r="J101" s="80">
        <v>129618</v>
      </c>
      <c r="K101" s="80">
        <v>1353</v>
      </c>
      <c r="L101" s="81">
        <f t="shared" si="9"/>
        <v>535716</v>
      </c>
    </row>
    <row r="102" spans="1:12" ht="18" x14ac:dyDescent="0.45">
      <c r="A102" s="79" t="s">
        <v>35</v>
      </c>
      <c r="B102" s="81">
        <f>SUM(B95:B101)</f>
        <v>2055612</v>
      </c>
      <c r="C102" s="81">
        <f t="shared" ref="C102:K102" si="10">SUM(C95:C101)</f>
        <v>445013</v>
      </c>
      <c r="D102" s="81">
        <f t="shared" si="10"/>
        <v>533973</v>
      </c>
      <c r="E102" s="81">
        <f t="shared" si="10"/>
        <v>1011350</v>
      </c>
      <c r="F102" s="81">
        <f t="shared" si="10"/>
        <v>2358982</v>
      </c>
      <c r="G102" s="81">
        <f t="shared" si="10"/>
        <v>177249</v>
      </c>
      <c r="H102" s="81">
        <f t="shared" si="10"/>
        <v>83556</v>
      </c>
      <c r="I102" s="81">
        <f t="shared" si="10"/>
        <v>3268078</v>
      </c>
      <c r="J102" s="81">
        <f t="shared" si="10"/>
        <v>3983491</v>
      </c>
      <c r="K102" s="81">
        <f t="shared" si="10"/>
        <v>124049</v>
      </c>
      <c r="L102" s="81">
        <f>SUM(L95:L101)</f>
        <v>14041353</v>
      </c>
    </row>
    <row r="103" spans="1:12" ht="18" x14ac:dyDescent="0.45">
      <c r="A103" s="82"/>
      <c r="B103" s="83"/>
      <c r="C103" s="83"/>
      <c r="D103" s="83"/>
      <c r="E103" s="83"/>
      <c r="F103" s="83"/>
      <c r="G103" s="83"/>
      <c r="H103" s="83"/>
      <c r="I103" s="83"/>
      <c r="J103" s="83"/>
      <c r="K103" s="83"/>
    </row>
    <row r="104" spans="1:12" ht="24" x14ac:dyDescent="0.35">
      <c r="A104" s="89" t="s">
        <v>66</v>
      </c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4" t="s">
        <v>67</v>
      </c>
    </row>
    <row r="105" spans="1:12" ht="51.75" x14ac:dyDescent="0.25">
      <c r="A105" s="76" t="s">
        <v>48</v>
      </c>
      <c r="B105" s="77" t="s">
        <v>49</v>
      </c>
      <c r="C105" s="77" t="s">
        <v>50</v>
      </c>
      <c r="D105" s="77" t="s">
        <v>51</v>
      </c>
      <c r="E105" s="77" t="s">
        <v>52</v>
      </c>
      <c r="F105" s="77" t="s">
        <v>53</v>
      </c>
      <c r="G105" s="77" t="s">
        <v>54</v>
      </c>
      <c r="H105" s="77" t="s">
        <v>68</v>
      </c>
      <c r="I105" s="77" t="s">
        <v>56</v>
      </c>
      <c r="J105" s="77" t="s">
        <v>57</v>
      </c>
      <c r="K105" s="77" t="s">
        <v>58</v>
      </c>
      <c r="L105" s="78" t="s">
        <v>35</v>
      </c>
    </row>
    <row r="106" spans="1:12" ht="18" x14ac:dyDescent="0.45">
      <c r="A106" s="79" t="s">
        <v>59</v>
      </c>
      <c r="B106" s="85">
        <v>32836.162561099998</v>
      </c>
      <c r="C106" s="85">
        <v>26373.005462400004</v>
      </c>
      <c r="D106" s="85">
        <v>12103.625410000001</v>
      </c>
      <c r="E106" s="85">
        <v>16525.2922822</v>
      </c>
      <c r="F106" s="85">
        <v>3.0739999999999998</v>
      </c>
      <c r="G106" s="85">
        <v>2867.2598800000001</v>
      </c>
      <c r="H106" s="85">
        <v>4941.7365399999999</v>
      </c>
      <c r="I106" s="85">
        <v>1883.0520221000004</v>
      </c>
      <c r="J106" s="85">
        <v>1267.0029589999999</v>
      </c>
      <c r="K106" s="85">
        <v>1836.3965143999999</v>
      </c>
      <c r="L106" s="86">
        <f>SUM(B106:K106)</f>
        <v>100636.60763119999</v>
      </c>
    </row>
    <row r="107" spans="1:12" ht="18" x14ac:dyDescent="0.45">
      <c r="A107" s="79" t="s">
        <v>60</v>
      </c>
      <c r="B107" s="85">
        <v>20577.66721</v>
      </c>
      <c r="C107" s="85">
        <v>12379.481519999999</v>
      </c>
      <c r="D107" s="85">
        <v>22558.381669999999</v>
      </c>
      <c r="E107" s="85">
        <v>10321.2181671</v>
      </c>
      <c r="F107" s="85">
        <v>5.7106300000000001</v>
      </c>
      <c r="G107" s="85">
        <v>3709.37752</v>
      </c>
      <c r="H107" s="85">
        <v>3662.1804099999999</v>
      </c>
      <c r="I107" s="85">
        <v>195.43244509999997</v>
      </c>
      <c r="J107" s="85">
        <v>308.38462829999997</v>
      </c>
      <c r="K107" s="85">
        <v>114.0132275</v>
      </c>
      <c r="L107" s="86">
        <f>SUM(B107:K107)</f>
        <v>73831.847428000008</v>
      </c>
    </row>
    <row r="108" spans="1:12" ht="18" x14ac:dyDescent="0.45">
      <c r="A108" s="79" t="s">
        <v>61</v>
      </c>
      <c r="B108" s="85">
        <v>136554.03897430003</v>
      </c>
      <c r="C108" s="85">
        <v>69561.04168200001</v>
      </c>
      <c r="D108" s="85">
        <v>40706.635269999999</v>
      </c>
      <c r="E108" s="85">
        <v>46031.309733000002</v>
      </c>
      <c r="F108" s="85">
        <v>16621.877488900001</v>
      </c>
      <c r="G108" s="85">
        <v>5746.8328099999999</v>
      </c>
      <c r="H108" s="85">
        <v>9014.24791</v>
      </c>
      <c r="I108" s="85">
        <v>4082.3717940999986</v>
      </c>
      <c r="J108" s="85">
        <v>8804.683686700002</v>
      </c>
      <c r="K108" s="85">
        <v>11409.957153600002</v>
      </c>
      <c r="L108" s="86">
        <f t="shared" ref="L108:L112" si="11">SUM(B108:K108)</f>
        <v>348532.99650259997</v>
      </c>
    </row>
    <row r="109" spans="1:12" ht="18" x14ac:dyDescent="0.45">
      <c r="A109" s="79" t="s">
        <v>62</v>
      </c>
      <c r="B109" s="85">
        <v>34501.883059400003</v>
      </c>
      <c r="C109" s="85">
        <v>21031.167624599999</v>
      </c>
      <c r="D109" s="85">
        <v>8813.9336899999998</v>
      </c>
      <c r="E109" s="85">
        <v>13392.244911900001</v>
      </c>
      <c r="F109" s="85">
        <v>3.7154199999999999</v>
      </c>
      <c r="G109" s="85">
        <v>2405.4241400000001</v>
      </c>
      <c r="H109" s="85">
        <v>2519.8489399999999</v>
      </c>
      <c r="I109" s="85">
        <v>180.26293870000009</v>
      </c>
      <c r="J109" s="85">
        <v>605.98897369999997</v>
      </c>
      <c r="K109" s="85">
        <v>871.96327170000006</v>
      </c>
      <c r="L109" s="86">
        <f t="shared" si="11"/>
        <v>84326.432970000009</v>
      </c>
    </row>
    <row r="110" spans="1:12" ht="18" x14ac:dyDescent="0.45">
      <c r="A110" s="79" t="s">
        <v>63</v>
      </c>
      <c r="B110" s="85">
        <v>46173.483928299996</v>
      </c>
      <c r="C110" s="85">
        <v>30518.723418100006</v>
      </c>
      <c r="D110" s="85">
        <v>15433.376130000001</v>
      </c>
      <c r="E110" s="85">
        <v>23926.597126199998</v>
      </c>
      <c r="F110" s="85">
        <v>4.0125799999999998</v>
      </c>
      <c r="G110" s="85">
        <v>4475.5173199999999</v>
      </c>
      <c r="H110" s="85">
        <v>6335.9648200000001</v>
      </c>
      <c r="I110" s="85">
        <v>517.13575530000014</v>
      </c>
      <c r="J110" s="85">
        <v>816.42887520000033</v>
      </c>
      <c r="K110" s="85">
        <v>1508.1022779000002</v>
      </c>
      <c r="L110" s="86">
        <f t="shared" si="11"/>
        <v>129709.34223099999</v>
      </c>
    </row>
    <row r="111" spans="1:12" ht="18" x14ac:dyDescent="0.45">
      <c r="A111" s="79" t="s">
        <v>64</v>
      </c>
      <c r="B111" s="85">
        <v>8107.2479401999999</v>
      </c>
      <c r="C111" s="85">
        <v>5565.3145599999998</v>
      </c>
      <c r="D111" s="85">
        <v>2124.4384399999999</v>
      </c>
      <c r="E111" s="85">
        <v>5761.5964579999991</v>
      </c>
      <c r="F111" s="85">
        <v>0.81498000000000004</v>
      </c>
      <c r="G111" s="85">
        <v>1009.4426099999999</v>
      </c>
      <c r="H111" s="85">
        <v>1036.26216</v>
      </c>
      <c r="I111" s="85">
        <v>65.957600000000014</v>
      </c>
      <c r="J111" s="85">
        <v>589.7902405000001</v>
      </c>
      <c r="K111" s="85">
        <v>35.984240800000002</v>
      </c>
      <c r="L111" s="86">
        <f t="shared" si="11"/>
        <v>24296.849229499996</v>
      </c>
    </row>
    <row r="112" spans="1:12" ht="18" x14ac:dyDescent="0.45">
      <c r="A112" s="79" t="s">
        <v>65</v>
      </c>
      <c r="B112" s="85">
        <v>18605.293414700001</v>
      </c>
      <c r="C112" s="85">
        <v>11072.05204</v>
      </c>
      <c r="D112" s="85">
        <v>3902.4612900000002</v>
      </c>
      <c r="E112" s="85">
        <v>12082.7053182</v>
      </c>
      <c r="F112" s="85">
        <v>0.41572999999999999</v>
      </c>
      <c r="G112" s="85">
        <v>1072.51953</v>
      </c>
      <c r="H112" s="85">
        <v>2971.0114899999999</v>
      </c>
      <c r="I112" s="85">
        <v>132.07228519999998</v>
      </c>
      <c r="J112" s="85">
        <v>478.39747620000003</v>
      </c>
      <c r="K112" s="85">
        <v>117.42621819999998</v>
      </c>
      <c r="L112" s="86">
        <f t="shared" si="11"/>
        <v>50434.354792500002</v>
      </c>
    </row>
    <row r="113" spans="1:12" ht="18" x14ac:dyDescent="0.45">
      <c r="A113" s="79" t="s">
        <v>35</v>
      </c>
      <c r="B113" s="86">
        <f>SUM(B106:B112)</f>
        <v>297355.77708799997</v>
      </c>
      <c r="C113" s="86">
        <f t="shared" ref="C113:K113" si="12">SUM(C106:C112)</f>
        <v>176500.78630710003</v>
      </c>
      <c r="D113" s="86">
        <f t="shared" si="12"/>
        <v>105642.85190000001</v>
      </c>
      <c r="E113" s="86">
        <f t="shared" si="12"/>
        <v>128040.96399659998</v>
      </c>
      <c r="F113" s="86">
        <f t="shared" si="12"/>
        <v>16639.620828899999</v>
      </c>
      <c r="G113" s="86">
        <f t="shared" si="12"/>
        <v>21286.373809999997</v>
      </c>
      <c r="H113" s="86">
        <f t="shared" si="12"/>
        <v>30481.252269999997</v>
      </c>
      <c r="I113" s="86">
        <f t="shared" si="12"/>
        <v>7056.2848404999986</v>
      </c>
      <c r="J113" s="86">
        <f t="shared" si="12"/>
        <v>12870.676839600002</v>
      </c>
      <c r="K113" s="86">
        <f t="shared" si="12"/>
        <v>15893.842904100004</v>
      </c>
      <c r="L113" s="86">
        <f>SUM(L106:L112)</f>
        <v>811768.43078479997</v>
      </c>
    </row>
  </sheetData>
  <dataConsolidate/>
  <mergeCells count="17">
    <mergeCell ref="K2:L2"/>
    <mergeCell ref="A3:K3"/>
    <mergeCell ref="A4:A5"/>
    <mergeCell ref="B4:G4"/>
    <mergeCell ref="H4:L4"/>
    <mergeCell ref="I33:J33"/>
    <mergeCell ref="A34:I34"/>
    <mergeCell ref="A35:A36"/>
    <mergeCell ref="B35:F35"/>
    <mergeCell ref="G35:J35"/>
    <mergeCell ref="A104:K104"/>
    <mergeCell ref="A69:F69"/>
    <mergeCell ref="A71:A72"/>
    <mergeCell ref="B71:D71"/>
    <mergeCell ref="E71:F71"/>
    <mergeCell ref="J92:L92"/>
    <mergeCell ref="A93:K93"/>
  </mergeCells>
  <printOptions horizontalCentered="1"/>
  <pageMargins left="0" right="0" top="0" bottom="0" header="0.3" footer="0.3"/>
  <pageSetup paperSize="9" scale="25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  Poush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Basant Bohara</dc:creator>
  <cp:lastModifiedBy>Basant Bohara</cp:lastModifiedBy>
  <dcterms:created xsi:type="dcterms:W3CDTF">2025-01-22T07:20:29Z</dcterms:created>
  <dcterms:modified xsi:type="dcterms:W3CDTF">2025-01-23T04:55:47Z</dcterms:modified>
</cp:coreProperties>
</file>